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\Desktop\IVANA\OPĆINA\1. VIJEĆA\VIJEĆE_9 sjednica\IZVJEŠĆA OBJAVA\"/>
    </mc:Choice>
  </mc:AlternateContent>
  <xr:revisionPtr revIDLastSave="0" documentId="8_{F95D729F-8185-4E27-B26B-BEC1CAF1D883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PRP Novo fi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'PRP Novo final'!$A$12:$M$104</definedName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K" localSheetId="0">[4]NEFTRANS!#REF!</definedName>
    <definedName name="K">[4]NEFTRANS!#REF!</definedName>
    <definedName name="kk" localSheetId="0" hidden="1">{#N/A,#N/A,FALSE,"CIJENE"}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>#REF!</definedName>
    <definedName name="PRINT_AREA_MI">#REF!</definedName>
    <definedName name="_xlnm.Print_Titles" localSheetId="0">'PRP Novo final'!$11:$11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localSheetId="0" hidden="1">{#N/A,#N/A,FALSE,"CIJENE"}</definedName>
    <definedName name="wrn.CIJENE." hidden="1">{#N/A,#N/A,FALSE,"CIJENE"}</definedName>
  </definedNames>
  <calcPr calcId="162913"/>
</workbook>
</file>

<file path=xl/calcChain.xml><?xml version="1.0" encoding="utf-8"?>
<calcChain xmlns="http://schemas.openxmlformats.org/spreadsheetml/2006/main">
  <c r="K114" i="1" l="1"/>
  <c r="K112" i="1"/>
  <c r="K110" i="1"/>
  <c r="K109" i="1"/>
  <c r="K108" i="1"/>
  <c r="K107" i="1"/>
  <c r="K105" i="1"/>
  <c r="K104" i="1"/>
  <c r="K103" i="1"/>
  <c r="K101" i="1"/>
  <c r="K99" i="1"/>
  <c r="K98" i="1"/>
  <c r="K97" i="1"/>
  <c r="K95" i="1"/>
  <c r="K93" i="1"/>
  <c r="K91" i="1"/>
  <c r="K89" i="1"/>
  <c r="K88" i="1"/>
  <c r="K67" i="1"/>
  <c r="K66" i="1"/>
  <c r="K65" i="1"/>
  <c r="K64" i="1"/>
  <c r="K63" i="1"/>
  <c r="K62" i="1"/>
  <c r="K60" i="1"/>
  <c r="K59" i="1"/>
  <c r="K57" i="1"/>
  <c r="K56" i="1"/>
  <c r="K55" i="1"/>
  <c r="K53" i="1"/>
  <c r="K52" i="1"/>
  <c r="K51" i="1"/>
  <c r="K49" i="1"/>
  <c r="K47" i="1"/>
  <c r="K46" i="1"/>
  <c r="K45" i="1"/>
  <c r="K28" i="1"/>
  <c r="K27" i="1"/>
  <c r="K25" i="1"/>
  <c r="K24" i="1"/>
  <c r="K23" i="1"/>
  <c r="K22" i="1"/>
  <c r="K21" i="1"/>
  <c r="K20" i="1"/>
  <c r="K18" i="1"/>
  <c r="K17" i="1"/>
  <c r="K16" i="1"/>
  <c r="K15" i="1"/>
  <c r="K12" i="1"/>
  <c r="I58" i="1" l="1"/>
  <c r="H58" i="1"/>
  <c r="I96" i="1"/>
  <c r="I87" i="1"/>
  <c r="I61" i="1"/>
  <c r="I54" i="1"/>
  <c r="I50" i="1"/>
  <c r="I44" i="1"/>
  <c r="I29" i="1"/>
  <c r="I26" i="1"/>
  <c r="I19" i="1"/>
  <c r="I14" i="1"/>
  <c r="I111" i="1"/>
  <c r="I106" i="1"/>
  <c r="I102" i="1"/>
  <c r="I100" i="1"/>
  <c r="I94" i="1"/>
  <c r="I92" i="1"/>
  <c r="H96" i="1"/>
  <c r="H61" i="1"/>
  <c r="H54" i="1"/>
  <c r="I113" i="1"/>
  <c r="H106" i="1"/>
  <c r="H102" i="1"/>
  <c r="H87" i="1"/>
  <c r="H50" i="1"/>
  <c r="H44" i="1"/>
  <c r="H19" i="1"/>
  <c r="H14" i="1"/>
  <c r="H111" i="1"/>
  <c r="J111" i="1"/>
  <c r="K111" i="1" s="1"/>
  <c r="J100" i="1"/>
  <c r="K100" i="1" s="1"/>
  <c r="J94" i="1"/>
  <c r="J92" i="1"/>
  <c r="J87" i="1"/>
  <c r="K87" i="1" s="1"/>
  <c r="J13" i="1"/>
  <c r="J12" i="1" s="1"/>
  <c r="J29" i="1"/>
  <c r="I12" i="1"/>
  <c r="J113" i="1"/>
  <c r="H26" i="1"/>
  <c r="H94" i="1"/>
  <c r="H92" i="1"/>
  <c r="H100" i="1"/>
  <c r="H113" i="1"/>
  <c r="H29" i="1"/>
  <c r="H12" i="1"/>
  <c r="K113" i="1" l="1"/>
  <c r="K92" i="1"/>
  <c r="K94" i="1"/>
  <c r="J50" i="1"/>
  <c r="K50" i="1" s="1"/>
  <c r="J54" i="1"/>
  <c r="K54" i="1" s="1"/>
  <c r="J26" i="1"/>
  <c r="K26" i="1" s="1"/>
  <c r="J19" i="1"/>
  <c r="K19" i="1" s="1"/>
  <c r="J14" i="1"/>
  <c r="K14" i="1" s="1"/>
  <c r="J58" i="1"/>
  <c r="K58" i="1" s="1"/>
  <c r="J61" i="1"/>
  <c r="K61" i="1" s="1"/>
  <c r="J96" i="1"/>
  <c r="K96" i="1" s="1"/>
  <c r="J44" i="1"/>
  <c r="K44" i="1" s="1"/>
  <c r="J102" i="1"/>
  <c r="K102" i="1" s="1"/>
  <c r="J106" i="1"/>
  <c r="K106" i="1" s="1"/>
  <c r="I115" i="1"/>
  <c r="H115" i="1"/>
  <c r="J115" i="1" l="1"/>
  <c r="K115" i="1" s="1"/>
</calcChain>
</file>

<file path=xl/sharedStrings.xml><?xml version="1.0" encoding="utf-8"?>
<sst xmlns="http://schemas.openxmlformats.org/spreadsheetml/2006/main" count="334" uniqueCount="284">
  <si>
    <t>Klasifikacija</t>
  </si>
  <si>
    <t>Naziv cilja</t>
  </si>
  <si>
    <t>Naziv mjere</t>
  </si>
  <si>
    <t>P, I</t>
  </si>
  <si>
    <t>p</t>
  </si>
  <si>
    <t>1.</t>
  </si>
  <si>
    <t>P, I, F</t>
  </si>
  <si>
    <t>P1005</t>
  </si>
  <si>
    <t>P1001</t>
  </si>
  <si>
    <t>2.</t>
  </si>
  <si>
    <t>2.1.5</t>
  </si>
  <si>
    <t>2.1.1</t>
  </si>
  <si>
    <t>2.1.3</t>
  </si>
  <si>
    <t>2.1.6</t>
  </si>
  <si>
    <t>P1008</t>
  </si>
  <si>
    <t>3.1.1</t>
  </si>
  <si>
    <t>3.1.2</t>
  </si>
  <si>
    <t>P1014</t>
  </si>
  <si>
    <t>3.1.3</t>
  </si>
  <si>
    <t>3.1.4</t>
  </si>
  <si>
    <t>P1016</t>
  </si>
  <si>
    <t>P1017</t>
  </si>
  <si>
    <t>P1002</t>
  </si>
  <si>
    <t>SVEUKUPNO</t>
  </si>
  <si>
    <t>Pokazatelj rezultata</t>
  </si>
  <si>
    <t>Naziv programa/aktivnosti</t>
  </si>
  <si>
    <t>Program/
aktivnost</t>
  </si>
  <si>
    <t>2.1.2</t>
  </si>
  <si>
    <t>2.2.1</t>
  </si>
  <si>
    <t>P1019</t>
  </si>
  <si>
    <t>P1007</t>
  </si>
  <si>
    <t>broj korsinika</t>
  </si>
  <si>
    <t>CILJ 3. RAZVOJ LJUDSKIH POTENCIJALA</t>
  </si>
  <si>
    <t>CILJ 4: UNAPREĐENJE KVALITETE ŽIVOTA</t>
  </si>
  <si>
    <t>Mjera 2.2.: Razvoj malog i srednjeg poduzetništva te poljoprivrede</t>
  </si>
  <si>
    <t>Mjera 2.3.: Razvoj institucionalnih kapaciteta u JLS</t>
  </si>
  <si>
    <t>Mjera 3.1.: Unapređenje postojećeg obrazovnog sustava i usklađivanje s tržišnim potrebama općine</t>
  </si>
  <si>
    <t>Mjera 4.1.: Poticanje zdravijeg načina života i unapređenje zdravstvene zaštite</t>
  </si>
  <si>
    <t>Mjera 4.2.: Očuvanje, obnova i zaštita prirodne i kulturne baštine</t>
  </si>
  <si>
    <t>1.1.1.</t>
  </si>
  <si>
    <t>2.1.4</t>
  </si>
  <si>
    <t>2.1.7</t>
  </si>
  <si>
    <t>2.1.9</t>
  </si>
  <si>
    <t>2.1.10</t>
  </si>
  <si>
    <t>2.2.2</t>
  </si>
  <si>
    <t>2.3.3</t>
  </si>
  <si>
    <t>2.3.4</t>
  </si>
  <si>
    <t>3.1.5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</si>
  <si>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</si>
  <si>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</si>
  <si>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</si>
  <si>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</si>
  <si>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</si>
  <si>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</si>
  <si>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</si>
  <si>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</si>
  <si>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</si>
  <si>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</si>
  <si>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</si>
  <si>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</si>
  <si>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</si>
  <si>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</si>
  <si>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</si>
  <si>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</si>
  <si>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P1011</t>
  </si>
  <si>
    <t>P1009</t>
  </si>
  <si>
    <t>P1006</t>
  </si>
  <si>
    <t>A100016</t>
  </si>
  <si>
    <t>2.2.3</t>
  </si>
  <si>
    <t>A100022</t>
  </si>
  <si>
    <t>A100046</t>
  </si>
  <si>
    <t>A100047</t>
  </si>
  <si>
    <t>Sufinanciranje troškova prijevoza srednjoškolaca</t>
  </si>
  <si>
    <t>Sufinanciranje školskih projekata</t>
  </si>
  <si>
    <t>A100050</t>
  </si>
  <si>
    <t>P1010</t>
  </si>
  <si>
    <t>A100037</t>
  </si>
  <si>
    <t>A100039</t>
  </si>
  <si>
    <t>A100045</t>
  </si>
  <si>
    <t>Donacije vjerskim zajednicama</t>
  </si>
  <si>
    <t>P1012</t>
  </si>
  <si>
    <t>A100043</t>
  </si>
  <si>
    <t>A100036</t>
  </si>
  <si>
    <t>A100041</t>
  </si>
  <si>
    <t>A100042</t>
  </si>
  <si>
    <t>K100028</t>
  </si>
  <si>
    <t>Cestogradnja</t>
  </si>
  <si>
    <t>Vodoopskrba</t>
  </si>
  <si>
    <t>2.1.8</t>
  </si>
  <si>
    <t>Vatrogastvo</t>
  </si>
  <si>
    <t>A100012</t>
  </si>
  <si>
    <t>A100014</t>
  </si>
  <si>
    <t>Elementarne nepogode</t>
  </si>
  <si>
    <t>P1003</t>
  </si>
  <si>
    <t>objekti u funkciji</t>
  </si>
  <si>
    <t>K100010</t>
  </si>
  <si>
    <t>A100005</t>
  </si>
  <si>
    <t>A100056</t>
  </si>
  <si>
    <t>A100001</t>
  </si>
  <si>
    <t>Općinsko vijeće i načelnik</t>
  </si>
  <si>
    <t>2.3.1</t>
  </si>
  <si>
    <t>A100002</t>
  </si>
  <si>
    <t>Provođenje lokalnih izbora</t>
  </si>
  <si>
    <t>2.3.2</t>
  </si>
  <si>
    <t>provedeni lokalni izbori</t>
  </si>
  <si>
    <t>A100003</t>
  </si>
  <si>
    <t>broj vijećnika - isplaćena naknada političkim strankama ili članovima grupe birača</t>
  </si>
  <si>
    <t>A100004</t>
  </si>
  <si>
    <t>Administrativno, tehničko i stručno osoblje</t>
  </si>
  <si>
    <t>izrađeni svi akti u zakonskim rokovima, Jedinstveni upravni odjel funkcionira kao servis predstavničkom i izvršnom tijelu, te građanima. Nabavljen potreban potrošni materija i neophodne usluge (ug. o djelu) i dr. sitni inventar.</t>
  </si>
  <si>
    <t>A100006</t>
  </si>
  <si>
    <t>računalni programi, baze i licence usklađene sa zakonskim propisima</t>
  </si>
  <si>
    <t>2.3.5</t>
  </si>
  <si>
    <t>2.3.6</t>
  </si>
  <si>
    <t>2.3.7</t>
  </si>
  <si>
    <t>podloge za izradu projektnih dokumentacija za tekuća i kapitalna ulaganja</t>
  </si>
  <si>
    <t>A100051</t>
  </si>
  <si>
    <t>2.3.8</t>
  </si>
  <si>
    <t>2.3.9</t>
  </si>
  <si>
    <t>A100054</t>
  </si>
  <si>
    <t>2.3.10</t>
  </si>
  <si>
    <t>A100053</t>
  </si>
  <si>
    <t>REPUBLIKA HRVATSKA</t>
  </si>
  <si>
    <t>BRODSKO POSAVSKA ŽUPANIJA</t>
  </si>
  <si>
    <t>Općinsko vijeće</t>
  </si>
  <si>
    <t xml:space="preserve">  Predsjednik Općinskog vijeća</t>
  </si>
  <si>
    <t xml:space="preserve">Dostaviti:     </t>
  </si>
  <si>
    <t xml:space="preserve">                                  Mjera 2.1.: Jačanje komunalne infrastrukture</t>
  </si>
  <si>
    <t>Plan gospodarenja otpadom</t>
  </si>
  <si>
    <t>Izrađen plan gospodarenja otpadom</t>
  </si>
  <si>
    <t>2.3.11</t>
  </si>
  <si>
    <t>2.3.12</t>
  </si>
  <si>
    <t>Informatizacija i opremanje uprave</t>
  </si>
  <si>
    <t>OPĆINA BEBRINA</t>
  </si>
  <si>
    <t>Financiranje političkih stranaka</t>
  </si>
  <si>
    <t>Savjet mladih Općine Bebrina</t>
  </si>
  <si>
    <t>Obilježavanje blagdana, državnih praznika, manifestacija i Dana Općine</t>
  </si>
  <si>
    <t>Troškovi izrade planova i projekata</t>
  </si>
  <si>
    <t>OPĆINSKO VIJEĆE, OPĆINSKI NAČELNIK I ZAMJENIK OPĆINSKOG NAČELNIKA</t>
  </si>
  <si>
    <t>UREDSKO POSLOVANJE OPĆINE I POSLOVI S GRAĐANIMA</t>
  </si>
  <si>
    <t>IZGRADNJA I ODRŽAVANJE OBJEKATA U VLASNIŠTVU OPĆINE</t>
  </si>
  <si>
    <t>A100009</t>
  </si>
  <si>
    <t>Održavanje objekata u vlasništvu Općine</t>
  </si>
  <si>
    <t>Dodatna ulaganja na objektima u vlasništvu Općine</t>
  </si>
  <si>
    <t>K100011</t>
  </si>
  <si>
    <t>Opremanje objekata u vlasništvu Općine</t>
  </si>
  <si>
    <t>nabavljena oprema u mjesnim domovima</t>
  </si>
  <si>
    <t>K100055</t>
  </si>
  <si>
    <t>Izgradnja objekata</t>
  </si>
  <si>
    <t>IGRADNJA I ODRŽAVANJE KOMUNALNE INFRASTRUKTURE</t>
  </si>
  <si>
    <t>Troškovi javne rasvjete i tekuće održavanje</t>
  </si>
  <si>
    <t>Održavanje dječjih igrališta, nerazvrstanih cesta, autobusnih ugibališta, poljskih puteva, javnih površina, groblja i kanalske mreže</t>
  </si>
  <si>
    <t>funcionalna dječja igrališta, poboljšano stanje nerazvrstanih cesta, uređena autobusna ugibališta, održavani poljski putevi, održavane javne površine, groblja i kanalska mreža</t>
  </si>
  <si>
    <t>K100013</t>
  </si>
  <si>
    <t>Izgradnja javne rasvjete i dodatna ulaganja</t>
  </si>
  <si>
    <t>postavljena nova rasvjetna tijela i proširena mreža javne rasvjete</t>
  </si>
  <si>
    <t>K100015</t>
  </si>
  <si>
    <t>K100016</t>
  </si>
  <si>
    <t>K100017</t>
  </si>
  <si>
    <t>Izgradnja dječjih igrališta, parkirališta, autobusnih ugibališta, pješačkih staza i ostalih javnih površina</t>
  </si>
  <si>
    <t>broj sprava na dječjim igralištima, metri zemljišta za dječje igralište, izgrađena autobusna ugibališta/stajališta, održavane javne površine, nogostupi, nogostupi na grobljima</t>
  </si>
  <si>
    <t>VATROGASTVO, CIVILNA ZAŠTITA I PROTUGRADNA OBRANA</t>
  </si>
  <si>
    <t>A100018</t>
  </si>
  <si>
    <t>A100019</t>
  </si>
  <si>
    <t>Civilna zaštita</t>
  </si>
  <si>
    <t>izrađena zakonska dokumentacija
broj nabavljene opreme</t>
  </si>
  <si>
    <t>A100021</t>
  </si>
  <si>
    <t>broj zbrinjavanja stanovništa u slučajevima elementarnih nepogoda (poplava, požar, potres i dr.)</t>
  </si>
  <si>
    <t>Potpore malom i srednjem poduzetništvu</t>
  </si>
  <si>
    <t>broj poduzetnika</t>
  </si>
  <si>
    <t>Potpore poljoprivrednim proizvođačima</t>
  </si>
  <si>
    <t>POTICANJE 
GOSPODARSTVA OPĆINE</t>
  </si>
  <si>
    <t>IZGRADNJA 
PODUZETNIČKE ZONE</t>
  </si>
  <si>
    <t>K100023</t>
  </si>
  <si>
    <t>Izgradnja komunalne infrastrukture u poduzetičkoj zoni</t>
  </si>
  <si>
    <t>RAZVOJ RURALNOG TURIZMA</t>
  </si>
  <si>
    <t>K100008</t>
  </si>
  <si>
    <t>Izrada strategije razvoja turizma Općine Bebrina</t>
  </si>
  <si>
    <t>temeljem strateškog dokumeta razvoja (Strategija razvoja turizma Općine Bebrina) otvorena mogućnost razvoja općine na području gopodarstva, školstva, poljoprivrede i dr. djelatnosti, te kao dokument služi kao uporište privatnom i javnom sektoru kod apliciranja prema fondovima EU, Ministarstvima, Javnim poduzećina, Županiji, regionalnim razvojnim agencijama i dr.</t>
  </si>
  <si>
    <t>metri izgrađene komunalne infrastrukture</t>
  </si>
  <si>
    <t>ZDRAVSTVO, ZAŠTITA ZDRAVLJA LJUDI I OKOLIŠA</t>
  </si>
  <si>
    <t>A100025</t>
  </si>
  <si>
    <t>Provedba deratizacije i dezinskcije</t>
  </si>
  <si>
    <t>A100026</t>
  </si>
  <si>
    <t>A100027</t>
  </si>
  <si>
    <t>Sanacija divljih odlagališta otpada</t>
  </si>
  <si>
    <t>Razvrstavanje otpada - nabava posuda</t>
  </si>
  <si>
    <t>A100029</t>
  </si>
  <si>
    <t>Donacije udrugama u kulturi</t>
  </si>
  <si>
    <t>P1013</t>
  </si>
  <si>
    <t>dodatno opremljeni objeti Društvenih domova, sportskih domova i dr. na području Općine Bebrina</t>
  </si>
  <si>
    <t>A100032</t>
  </si>
  <si>
    <t>Donacije sportskim udrugama</t>
  </si>
  <si>
    <t>ŠPORT</t>
  </si>
  <si>
    <t>KULTURA</t>
  </si>
  <si>
    <t>VJERSKE ZAJEDNICE</t>
  </si>
  <si>
    <t>OSTALE ORGANIZACIJE 
CIVILNOG DRUŠTVA</t>
  </si>
  <si>
    <t>Lokalna akcijska grupa Posavina</t>
  </si>
  <si>
    <t>Donacije lovnim i ribolovnim udrugama</t>
  </si>
  <si>
    <t>A100038</t>
  </si>
  <si>
    <t>Donacije udrugama mladih</t>
  </si>
  <si>
    <t>Pomoć ostalim civilnim organizacijama</t>
  </si>
  <si>
    <t>P1015</t>
  </si>
  <si>
    <t>KAPITALNE DONACIJE
UDRUGAMA</t>
  </si>
  <si>
    <t>Kapitalne donacije udrugama</t>
  </si>
  <si>
    <t>OBRAZOVANJE</t>
  </si>
  <si>
    <t>Provedba predškolskog odgoja</t>
  </si>
  <si>
    <t>Sufinanciranje dječje igraonice</t>
  </si>
  <si>
    <t>A100044</t>
  </si>
  <si>
    <t>PROGRAM SOCIJALNE SKRBI I NOVČANE POMOĆI GRAĐANIMA</t>
  </si>
  <si>
    <t>Pomoći građanima i kućanstvima u novcu</t>
  </si>
  <si>
    <t>Pomoć građanima i kućanstvima u naravi</t>
  </si>
  <si>
    <t>broj korisnika</t>
  </si>
  <si>
    <t>P1018</t>
  </si>
  <si>
    <t>KOMUNALNI POSLOVI - TROŠKOVI OSOBLJA I MATERIJALNI RASHODI</t>
  </si>
  <si>
    <t>A100048</t>
  </si>
  <si>
    <t>Troškovi osoblja i materijalni rashodi</t>
  </si>
  <si>
    <t>A100049</t>
  </si>
  <si>
    <t>Nabava materijala i usluge za održavanje opreme, kupnja nove opreme</t>
  </si>
  <si>
    <t xml:space="preserve">Nabava dugotrajne imovine - opreme </t>
  </si>
  <si>
    <t>Održavanje opreme za rad</t>
  </si>
  <si>
    <t xml:space="preserve">Nabava opreme za rad </t>
  </si>
  <si>
    <t>JAVNI RADOVI</t>
  </si>
  <si>
    <t>P1020</t>
  </si>
  <si>
    <t>PROVEDBA PROJEKTA</t>
  </si>
  <si>
    <t>Projekt ''Zaželi''</t>
  </si>
  <si>
    <t>Započeta provedba projekta ZAŽELI koja će aktivirati 10 nezaposlenih žena s područja Općine Bebrina, te skrbiti o starijim i nemoćim osobama s područja Općine Bebrina</t>
  </si>
  <si>
    <t>broj organizacija civilnog društva (udruga)</t>
  </si>
  <si>
    <t>broj mladih osoba uključenih u razvoj lokalne zajednice</t>
  </si>
  <si>
    <t>izvršeni poslovi održavanja javnih površina, groblja, nerazvrstanih cesta, održavanja objekata i dr. poslova. Nabavljen potrošni materijal za izvršene poslova održavanja.</t>
  </si>
  <si>
    <t>metri novog sustava vodoopskrbe
broj priključaka na vodoopskrbni sustav</t>
  </si>
  <si>
    <t xml:space="preserve">    OPĆINSKO VIJEĆE 
    OPĆINE BEBRINA </t>
  </si>
  <si>
    <t>Mijo Belegić</t>
  </si>
  <si>
    <t>4.3.12</t>
  </si>
  <si>
    <t>CILJ 2. RAZVOJ KONKURENTNOG I ODRŽIVOG GOSPODARSTVA</t>
  </si>
  <si>
    <t>Pomoć studentima</t>
  </si>
  <si>
    <t>A100058</t>
  </si>
  <si>
    <t>Sufinanciranje boravka djece u vrtićima</t>
  </si>
  <si>
    <t>A100057</t>
  </si>
  <si>
    <t>Sufinanciranje rada Hrvatskoh crvenog križa</t>
  </si>
  <si>
    <t>ispunjena zakonska obveza i provedene aktivnosti</t>
  </si>
  <si>
    <t>Mjera 1.1. Strategija Općine Bebrina</t>
  </si>
  <si>
    <t>3.1.6</t>
  </si>
  <si>
    <t>Troškovi osoblja i materijalni rashodi - javni radovi revitalizacija javnih površina, kanalske mreže, nerazvrstanih cesta, poljskih puteva</t>
  </si>
  <si>
    <t>Troškovi osoblja i materijalni rashodi - javni radovi preventivne mjere zaštite od požara i bujičnih poplava</t>
  </si>
  <si>
    <t>4.3.11.</t>
  </si>
  <si>
    <t>2.3.13.</t>
  </si>
  <si>
    <t>1. Službeni vjesnik Brodsko-posavske županije</t>
  </si>
  <si>
    <t>2. Računovodstvo</t>
  </si>
  <si>
    <t>3. Pismohrana</t>
  </si>
  <si>
    <t>Indeks</t>
  </si>
  <si>
    <t>Izvorni plan
2017.</t>
  </si>
  <si>
    <t>Tekući plan
2017.</t>
  </si>
  <si>
    <t>Ostvarenje
2017.</t>
  </si>
  <si>
    <t>Mjera 4.3.: Poboljšanje kvalitete života ciljnih/ugroženih skupina - mladih, žena, 
djece, branitelja, stradalnika rata, osoba s invaliditetom, starih i nemoćnih</t>
  </si>
  <si>
    <t>izgrađen objekt ili započeta gradnja objekta</t>
  </si>
  <si>
    <t>potrošena električna energija,funkcionalna javna rasvjeta, osvjetljena sva naselja</t>
  </si>
  <si>
    <t>modernizirane nerazvrstane ceste u naseljima, Kaniža, Šumeće i Zbjeg</t>
  </si>
  <si>
    <t>subvencionirani troškovi analize tla za poljoprivrednike i mještane koji se bave poljoprivrednom proizvodnjom</t>
  </si>
  <si>
    <t>provedena mjera HZZ-a - 5 zaposlenih na 8 mjeseci</t>
  </si>
  <si>
    <t>započeta provedba mjere HZZ-a - 8 zaposlenih na 6 mjeseci</t>
  </si>
  <si>
    <t>broj studenata - isplaćena naknada za 55 studenata</t>
  </si>
  <si>
    <t>broj djece (grupa) 25-30</t>
  </si>
  <si>
    <t>broj djece (grupa) 2 grupe</t>
  </si>
  <si>
    <t>broj kućanstava obuhvaćenih deratizacijom - sva kućanstva</t>
  </si>
  <si>
    <t>Sanirana divlja odlagališta otpada - smanjen broj divljih odlagališta - aktivnost će se provoditi kroz 2018. godinu</t>
  </si>
  <si>
    <t>broj posuda za razvrstavanje otpada - nabavljen 21 kontejner (7 naselja x 3 kontejnera za staklo, papir i plastiku)</t>
  </si>
  <si>
    <t>broj amatera uključenih u aktivnost
broj nastupa i gostovanja, te organiziranje događanja (manifestacija na području Općine Bebrina) - financirane sve udruge u kulturi na području Općine Bebrina</t>
  </si>
  <si>
    <t>broj općinske populacije koja pripada vjeri - financirane sve vjerske zajednice na području Općine Bebrina</t>
  </si>
  <si>
    <t>broj članova iz lokalne zajednice uključenih u sportske aktivnosti - financirane sve sportske udruge na području Općine bebrina</t>
  </si>
  <si>
    <t>broj intervencija
broj nabavljene opreme - nabavljeno vatrogasno navalno vozilo</t>
  </si>
  <si>
    <t>izgađeni ljudski kapaciteti
prijavljeni projekti - sufinanciran rad LAG-a POSAVINA</t>
  </si>
  <si>
    <t>broj udruga i članova lovnih i ribolovnih udruga - financiran rad lovnih i ribolovnih udruga na području Općine Bebrina</t>
  </si>
  <si>
    <t>uređeni objekti u kojima udruge djeluju - dane kapitalne donacije udrugama</t>
  </si>
  <si>
    <t>broj projekata, rezultati, utjecaj na lokalnu zajednicu - financiran projekt opremanja učionica za kvalitetnije izvođenje nastavnih sadržaja</t>
  </si>
  <si>
    <t>broj djece - financiranje se nastavlja u 2018. godini</t>
  </si>
  <si>
    <t>održane manifestacije, obilježeni praznici i Dan Općine, zabilježena posjeta domaćih i posjetitelja izvan područja Općine Bebrina, te u Kaniži održana nacionalna manifestacija Ukrajinaca u Republici Hrvatskoj</t>
  </si>
  <si>
    <t>Konstituiran Savjet mladih i održano sjednice Savjeta mladih Općine Bebrina</t>
  </si>
  <si>
    <t>izrađeni projekti, realizirani projekti, održano 6. sjednica Općinskog vijeća, donesene odluke, usvojen proračun te izmjene i dopune proračuna</t>
  </si>
  <si>
    <t>IZVJEŠĆE O IZVRŠENJU PLANA RAZVOJNIH PROGRAMA OPĆINE BEBRINA ZA 2017. GODINU</t>
  </si>
  <si>
    <t>broj učenika - prosječan broj učenika između 130-140/mj trajanja školske godine</t>
  </si>
  <si>
    <r>
      <t>URBROJ:</t>
    </r>
    <r>
      <rPr>
        <sz val="10"/>
        <rFont val="Arial"/>
        <family val="2"/>
        <charset val="238"/>
      </rPr>
      <t>2178/02-03-18-1</t>
    </r>
  </si>
  <si>
    <t>Bebrina, 26. 03. 2018. godine</t>
  </si>
  <si>
    <t>KLASA: 400-06/18-01/5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</si>
</sst>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1"/>
      <color indexed="3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2"/>
      <color rgb="FF0070C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3" fillId="23" borderId="8">
      <alignment horizontal="center" vertical="top" wrapText="1"/>
    </xf>
    <xf numFmtId="0" fontId="15" fillId="0" borderId="9" applyNumberFormat="0" applyFill="0" applyAlignment="0" applyProtection="0"/>
    <xf numFmtId="0" fontId="16" fillId="24" borderId="0" applyNumberFormat="0" applyBorder="0" applyAlignment="0" applyProtection="0"/>
    <xf numFmtId="0" fontId="2" fillId="20" borderId="1" applyNumberFormat="0" applyFont="0" applyAlignment="0" applyProtection="0"/>
    <xf numFmtId="0" fontId="17" fillId="21" borderId="7" applyNumberFormat="0" applyAlignment="0" applyProtection="0"/>
    <xf numFmtId="4" fontId="18" fillId="24" borderId="10" applyNumberFormat="0" applyProtection="0">
      <alignment vertical="center"/>
    </xf>
    <xf numFmtId="4" fontId="19" fillId="25" borderId="10" applyNumberFormat="0" applyProtection="0">
      <alignment vertical="center"/>
    </xf>
    <xf numFmtId="4" fontId="18" fillId="25" borderId="10" applyNumberFormat="0" applyProtection="0">
      <alignment horizontal="left" vertical="center" indent="1"/>
    </xf>
    <xf numFmtId="0" fontId="18" fillId="25" borderId="10" applyNumberFormat="0" applyProtection="0">
      <alignment horizontal="left" vertical="top" indent="1"/>
    </xf>
    <xf numFmtId="4" fontId="18" fillId="26" borderId="0" applyNumberFormat="0" applyProtection="0">
      <alignment horizontal="left" vertical="center" indent="1"/>
    </xf>
    <xf numFmtId="4" fontId="20" fillId="3" borderId="10" applyNumberFormat="0" applyProtection="0">
      <alignment horizontal="right" vertical="center"/>
    </xf>
    <xf numFmtId="4" fontId="20" fillId="9" borderId="10" applyNumberFormat="0" applyProtection="0">
      <alignment horizontal="right" vertical="center"/>
    </xf>
    <xf numFmtId="4" fontId="20" fillId="17" borderId="10" applyNumberFormat="0" applyProtection="0">
      <alignment horizontal="right" vertical="center"/>
    </xf>
    <xf numFmtId="4" fontId="20" fillId="11" borderId="10" applyNumberFormat="0" applyProtection="0">
      <alignment horizontal="right" vertical="center"/>
    </xf>
    <xf numFmtId="4" fontId="20" fillId="15" borderId="10" applyNumberFormat="0" applyProtection="0">
      <alignment horizontal="right" vertical="center"/>
    </xf>
    <xf numFmtId="4" fontId="20" fillId="19" borderId="10" applyNumberFormat="0" applyProtection="0">
      <alignment horizontal="right" vertical="center"/>
    </xf>
    <xf numFmtId="4" fontId="20" fillId="18" borderId="10" applyNumberFormat="0" applyProtection="0">
      <alignment horizontal="right" vertical="center"/>
    </xf>
    <xf numFmtId="4" fontId="20" fillId="27" borderId="10" applyNumberFormat="0" applyProtection="0">
      <alignment horizontal="right" vertical="center"/>
    </xf>
    <xf numFmtId="4" fontId="20" fillId="10" borderId="10" applyNumberFormat="0" applyProtection="0">
      <alignment horizontal="right" vertical="center"/>
    </xf>
    <xf numFmtId="4" fontId="18" fillId="28" borderId="11" applyNumberFormat="0" applyProtection="0">
      <alignment horizontal="left" vertical="center" indent="1"/>
    </xf>
    <xf numFmtId="4" fontId="20" fillId="29" borderId="0" applyNumberFormat="0" applyProtection="0">
      <alignment horizontal="left" vertical="center" indent="1"/>
    </xf>
    <xf numFmtId="4" fontId="21" fillId="30" borderId="0" applyNumberFormat="0" applyProtection="0">
      <alignment horizontal="left" vertical="center" indent="1"/>
    </xf>
    <xf numFmtId="4" fontId="18" fillId="31" borderId="10" applyNumberFormat="0" applyProtection="0">
      <alignment horizontal="center" vertical="top"/>
    </xf>
    <xf numFmtId="4" fontId="22" fillId="29" borderId="0" applyNumberFormat="0" applyProtection="0">
      <alignment horizontal="left" vertical="center" indent="1"/>
    </xf>
    <xf numFmtId="4" fontId="22" fillId="26" borderId="0" applyNumberFormat="0" applyProtection="0">
      <alignment horizontal="left" vertical="center" indent="1"/>
    </xf>
    <xf numFmtId="0" fontId="3" fillId="30" borderId="10" applyNumberFormat="0" applyProtection="0">
      <alignment horizontal="left" vertical="center" indent="1"/>
    </xf>
    <xf numFmtId="0" fontId="2" fillId="32" borderId="7" applyNumberFormat="0" applyProtection="0">
      <alignment horizontal="left" vertical="center" indent="1"/>
    </xf>
    <xf numFmtId="0" fontId="2" fillId="32" borderId="7" applyNumberFormat="0" applyProtection="0">
      <alignment horizontal="left" vertical="center" wrapText="1" indent="1"/>
    </xf>
    <xf numFmtId="0" fontId="23" fillId="30" borderId="10" applyNumberFormat="0" applyProtection="0">
      <alignment horizontal="left" vertical="top" indent="1"/>
    </xf>
    <xf numFmtId="0" fontId="3" fillId="26" borderId="10" applyNumberFormat="0" applyProtection="0">
      <alignment horizontal="left" vertical="center" indent="1"/>
    </xf>
    <xf numFmtId="0" fontId="2" fillId="33" borderId="7" applyNumberFormat="0" applyProtection="0">
      <alignment horizontal="left" vertical="center" indent="1"/>
    </xf>
    <xf numFmtId="0" fontId="2" fillId="33" borderId="7" applyNumberFormat="0" applyProtection="0">
      <alignment horizontal="left" vertical="center" wrapText="1" indent="1"/>
    </xf>
    <xf numFmtId="0" fontId="2" fillId="26" borderId="10" applyNumberFormat="0" applyProtection="0">
      <alignment horizontal="left" vertical="top" indent="1"/>
    </xf>
    <xf numFmtId="0" fontId="2" fillId="34" borderId="10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wrapText="1" indent="1"/>
    </xf>
    <xf numFmtId="0" fontId="2" fillId="34" borderId="10" applyNumberFormat="0" applyProtection="0">
      <alignment horizontal="left" vertical="top" indent="1"/>
    </xf>
    <xf numFmtId="0" fontId="2" fillId="35" borderId="10" applyNumberFormat="0" applyProtection="0">
      <alignment horizontal="left" vertical="center" indent="1"/>
    </xf>
    <xf numFmtId="0" fontId="2" fillId="35" borderId="10" applyNumberFormat="0" applyProtection="0">
      <alignment horizontal="left" vertical="top" indent="1"/>
    </xf>
    <xf numFmtId="0" fontId="2" fillId="0" borderId="0"/>
    <xf numFmtId="4" fontId="20" fillId="36" borderId="10" applyNumberFormat="0" applyProtection="0">
      <alignment vertical="center"/>
    </xf>
    <xf numFmtId="4" fontId="24" fillId="36" borderId="10" applyNumberFormat="0" applyProtection="0">
      <alignment vertical="center"/>
    </xf>
    <xf numFmtId="4" fontId="20" fillId="36" borderId="10" applyNumberFormat="0" applyProtection="0">
      <alignment horizontal="left" vertical="center" indent="1"/>
    </xf>
    <xf numFmtId="0" fontId="20" fillId="36" borderId="10" applyNumberFormat="0" applyProtection="0">
      <alignment horizontal="left" vertical="top" indent="1"/>
    </xf>
    <xf numFmtId="4" fontId="25" fillId="29" borderId="10" applyNumberFormat="0" applyProtection="0">
      <alignment horizontal="right" vertical="center"/>
    </xf>
    <xf numFmtId="4" fontId="24" fillId="29" borderId="10" applyNumberFormat="0" applyProtection="0">
      <alignment horizontal="right" vertical="center"/>
    </xf>
    <xf numFmtId="4" fontId="20" fillId="31" borderId="10" applyNumberFormat="0" applyProtection="0">
      <alignment horizontal="left" vertical="center" indent="1"/>
    </xf>
    <xf numFmtId="0" fontId="18" fillId="26" borderId="10" applyNumberFormat="0" applyProtection="0">
      <alignment horizontal="center" vertical="top" wrapText="1"/>
    </xf>
    <xf numFmtId="4" fontId="26" fillId="37" borderId="0" applyNumberFormat="0" applyProtection="0">
      <alignment horizontal="left" vertical="center" indent="1"/>
    </xf>
    <xf numFmtId="4" fontId="27" fillId="29" borderId="10" applyNumberFormat="0" applyProtection="0">
      <alignment horizontal="right" vertical="center"/>
    </xf>
    <xf numFmtId="0" fontId="28" fillId="38" borderId="0"/>
    <xf numFmtId="49" fontId="29" fillId="38" borderId="0"/>
    <xf numFmtId="49" fontId="30" fillId="38" borderId="12"/>
    <xf numFmtId="49" fontId="31" fillId="38" borderId="0"/>
    <xf numFmtId="0" fontId="28" fillId="39" borderId="12">
      <protection locked="0"/>
    </xf>
    <xf numFmtId="0" fontId="28" fillId="38" borderId="0"/>
    <xf numFmtId="0" fontId="32" fillId="40" borderId="0"/>
    <xf numFmtId="0" fontId="32" fillId="41" borderId="0"/>
    <xf numFmtId="0" fontId="32" fillId="42" borderId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49" fontId="32" fillId="38" borderId="0">
      <alignment horizontal="right" vertical="center"/>
    </xf>
    <xf numFmtId="49" fontId="32" fillId="38" borderId="0"/>
  </cellStyleXfs>
  <cellXfs count="90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 applyAlignment="1"/>
    <xf numFmtId="3" fontId="3" fillId="23" borderId="14" xfId="0" applyNumberFormat="1" applyFont="1" applyFill="1" applyBorder="1" applyAlignment="1">
      <alignment horizontal="center" wrapText="1"/>
    </xf>
    <xf numFmtId="0" fontId="0" fillId="0" borderId="0" xfId="0" applyFont="1" applyFill="1" applyAlignment="1"/>
    <xf numFmtId="3" fontId="3" fillId="23" borderId="1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3" fillId="23" borderId="18" xfId="0" applyNumberFormat="1" applyFont="1" applyFill="1" applyBorder="1" applyAlignment="1">
      <alignment horizontal="center" vertical="center" wrapText="1"/>
    </xf>
    <xf numFmtId="49" fontId="37" fillId="0" borderId="16" xfId="0" applyNumberFormat="1" applyFont="1" applyFill="1" applyBorder="1" applyAlignment="1">
      <alignment horizontal="center" vertical="center"/>
    </xf>
    <xf numFmtId="49" fontId="37" fillId="0" borderId="16" xfId="0" applyNumberFormat="1" applyFont="1" applyFill="1" applyBorder="1" applyAlignment="1">
      <alignment horizontal="left"/>
    </xf>
    <xf numFmtId="49" fontId="3" fillId="0" borderId="16" xfId="0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3" fontId="3" fillId="0" borderId="16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left" vertical="top" wrapText="1"/>
    </xf>
    <xf numFmtId="49" fontId="37" fillId="0" borderId="16" xfId="0" applyNumberFormat="1" applyFont="1" applyFill="1" applyBorder="1" applyAlignment="1">
      <alignment horizontal="left" vertical="center"/>
    </xf>
    <xf numFmtId="49" fontId="37" fillId="0" borderId="16" xfId="0" applyNumberFormat="1" applyFont="1" applyFill="1" applyBorder="1" applyAlignment="1">
      <alignment horizontal="left" vertical="top" wrapText="1"/>
    </xf>
    <xf numFmtId="49" fontId="3" fillId="39" borderId="16" xfId="0" applyNumberFormat="1" applyFont="1" applyFill="1" applyBorder="1" applyAlignment="1">
      <alignment horizontal="left" vertical="top" wrapText="1"/>
    </xf>
    <xf numFmtId="49" fontId="37" fillId="0" borderId="16" xfId="0" applyNumberFormat="1" applyFont="1" applyFill="1" applyBorder="1" applyAlignment="1">
      <alignment horizontal="left" vertical="center" wrapText="1"/>
    </xf>
    <xf numFmtId="49" fontId="3" fillId="39" borderId="16" xfId="0" applyNumberFormat="1" applyFont="1" applyFill="1" applyBorder="1" applyAlignment="1">
      <alignment horizontal="left" vertical="center" wrapText="1"/>
    </xf>
    <xf numFmtId="0" fontId="38" fillId="0" borderId="16" xfId="0" applyFont="1" applyFill="1" applyBorder="1" applyAlignment="1">
      <alignment vertical="center" wrapText="1"/>
    </xf>
    <xf numFmtId="0" fontId="38" fillId="0" borderId="16" xfId="0" applyFont="1" applyFill="1" applyBorder="1" applyAlignment="1">
      <alignment vertical="top" wrapText="1"/>
    </xf>
    <xf numFmtId="49" fontId="38" fillId="0" borderId="16" xfId="0" applyNumberFormat="1" applyFont="1" applyFill="1" applyBorder="1" applyAlignment="1">
      <alignment vertical="center"/>
    </xf>
    <xf numFmtId="3" fontId="38" fillId="0" borderId="16" xfId="0" applyNumberFormat="1" applyFont="1" applyFill="1" applyBorder="1" applyAlignment="1">
      <alignment vertical="center"/>
    </xf>
    <xf numFmtId="49" fontId="38" fillId="0" borderId="16" xfId="0" applyNumberFormat="1" applyFont="1" applyFill="1" applyBorder="1" applyAlignment="1">
      <alignment vertical="top"/>
    </xf>
    <xf numFmtId="49" fontId="39" fillId="0" borderId="16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horizontal="center" vertical="center" textRotation="90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vertical="top"/>
    </xf>
    <xf numFmtId="0" fontId="3" fillId="0" borderId="16" xfId="0" applyFont="1" applyFill="1" applyBorder="1" applyAlignment="1">
      <alignment vertical="top" wrapText="1"/>
    </xf>
    <xf numFmtId="0" fontId="0" fillId="0" borderId="0" xfId="0"/>
    <xf numFmtId="0" fontId="34" fillId="0" borderId="0" xfId="0" applyFont="1" applyAlignment="1"/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3" fillId="0" borderId="16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center" vertical="center" textRotation="90" wrapText="1"/>
    </xf>
    <xf numFmtId="49" fontId="3" fillId="0" borderId="18" xfId="0" applyNumberFormat="1" applyFont="1" applyFill="1" applyBorder="1" applyAlignment="1">
      <alignment horizontal="center" vertical="center" textRotation="90" wrapText="1"/>
    </xf>
    <xf numFmtId="4" fontId="3" fillId="0" borderId="16" xfId="0" applyNumberFormat="1" applyFont="1" applyFill="1" applyBorder="1" applyAlignment="1">
      <alignment vertical="center"/>
    </xf>
    <xf numFmtId="4" fontId="38" fillId="0" borderId="16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0" fillId="0" borderId="0" xfId="0" applyAlignment="1"/>
    <xf numFmtId="49" fontId="3" fillId="39" borderId="23" xfId="0" applyNumberFormat="1" applyFont="1" applyFill="1" applyBorder="1" applyAlignment="1">
      <alignment vertical="top" wrapText="1"/>
    </xf>
    <xf numFmtId="49" fontId="3" fillId="39" borderId="0" xfId="0" applyNumberFormat="1" applyFont="1" applyFill="1" applyBorder="1" applyAlignment="1">
      <alignment vertical="top" wrapText="1"/>
    </xf>
    <xf numFmtId="49" fontId="3" fillId="39" borderId="24" xfId="0" applyNumberFormat="1" applyFont="1" applyFill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/>
    <xf numFmtId="0" fontId="42" fillId="0" borderId="15" xfId="0" applyFont="1" applyBorder="1" applyAlignment="1"/>
    <xf numFmtId="3" fontId="41" fillId="0" borderId="16" xfId="0" applyNumberFormat="1" applyFont="1" applyBorder="1" applyAlignment="1">
      <alignment vertical="center"/>
    </xf>
    <xf numFmtId="4" fontId="41" fillId="0" borderId="16" xfId="0" applyNumberFormat="1" applyFont="1" applyBorder="1" applyAlignment="1">
      <alignment vertical="center"/>
    </xf>
    <xf numFmtId="4" fontId="41" fillId="0" borderId="16" xfId="0" applyNumberFormat="1" applyFont="1" applyFill="1" applyBorder="1" applyAlignment="1">
      <alignment vertical="center"/>
    </xf>
    <xf numFmtId="0" fontId="42" fillId="0" borderId="15" xfId="0" applyFont="1" applyBorder="1" applyAlignment="1">
      <alignment horizontal="center" vertical="center"/>
    </xf>
    <xf numFmtId="0" fontId="42" fillId="0" borderId="17" xfId="0" applyFont="1" applyBorder="1" applyAlignment="1">
      <alignment horizontal="left"/>
    </xf>
    <xf numFmtId="49" fontId="3" fillId="0" borderId="19" xfId="0" applyNumberFormat="1" applyFont="1" applyFill="1" applyBorder="1" applyAlignment="1">
      <alignment horizontal="center" vertical="center" textRotation="90" wrapText="1"/>
    </xf>
    <xf numFmtId="3" fontId="3" fillId="23" borderId="18" xfId="0" applyNumberFormat="1" applyFont="1" applyFill="1" applyBorder="1" applyAlignment="1">
      <alignment horizontal="center" vertical="center" wrapText="1" readingOrder="1"/>
    </xf>
    <xf numFmtId="49" fontId="3" fillId="0" borderId="18" xfId="0" applyNumberFormat="1" applyFont="1" applyFill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41" fillId="0" borderId="22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49" fontId="3" fillId="0" borderId="20" xfId="0" applyNumberFormat="1" applyFont="1" applyFill="1" applyBorder="1" applyAlignment="1">
      <alignment horizontal="center" vertical="center" textRotation="90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horizontal="center"/>
    </xf>
  </cellXfs>
  <cellStyles count="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KeyStyle" xfId="35" xr:uid="{00000000-0005-0000-0000-000022000000}"/>
    <cellStyle name="Linked Cell" xfId="36" xr:uid="{00000000-0005-0000-0000-000023000000}"/>
    <cellStyle name="Neutral" xfId="37" xr:uid="{00000000-0005-0000-0000-000024000000}"/>
    <cellStyle name="Normal" xfId="0" builtinId="0"/>
    <cellStyle name="Note" xfId="38" xr:uid="{00000000-0005-0000-0000-000026000000}"/>
    <cellStyle name="Output" xfId="39" xr:uid="{00000000-0005-0000-0000-000027000000}"/>
    <cellStyle name="SAPBEXaggData" xfId="40" xr:uid="{00000000-0005-0000-0000-000028000000}"/>
    <cellStyle name="SAPBEXaggDataEmph" xfId="41" xr:uid="{00000000-0005-0000-0000-000029000000}"/>
    <cellStyle name="SAPBEXaggItem" xfId="42" xr:uid="{00000000-0005-0000-0000-00002A000000}"/>
    <cellStyle name="SAPBEXaggItemX" xfId="43" xr:uid="{00000000-0005-0000-0000-00002B000000}"/>
    <cellStyle name="SAPBEXchaText" xfId="44" xr:uid="{00000000-0005-0000-0000-00002C000000}"/>
    <cellStyle name="SAPBEXexcBad7" xfId="45" xr:uid="{00000000-0005-0000-0000-00002D000000}"/>
    <cellStyle name="SAPBEXexcBad8" xfId="46" xr:uid="{00000000-0005-0000-0000-00002E000000}"/>
    <cellStyle name="SAPBEXexcBad9" xfId="47" xr:uid="{00000000-0005-0000-0000-00002F000000}"/>
    <cellStyle name="SAPBEXexcCritical4" xfId="48" xr:uid="{00000000-0005-0000-0000-000030000000}"/>
    <cellStyle name="SAPBEXexcCritical5" xfId="49" xr:uid="{00000000-0005-0000-0000-000031000000}"/>
    <cellStyle name="SAPBEXexcCritical6" xfId="50" xr:uid="{00000000-0005-0000-0000-000032000000}"/>
    <cellStyle name="SAPBEXexcGood1" xfId="51" xr:uid="{00000000-0005-0000-0000-000033000000}"/>
    <cellStyle name="SAPBEXexcGood2" xfId="52" xr:uid="{00000000-0005-0000-0000-000034000000}"/>
    <cellStyle name="SAPBEXexcGood3" xfId="53" xr:uid="{00000000-0005-0000-0000-000035000000}"/>
    <cellStyle name="SAPBEXfilterDrill" xfId="54" xr:uid="{00000000-0005-0000-0000-000036000000}"/>
    <cellStyle name="SAPBEXfilterItem" xfId="55" xr:uid="{00000000-0005-0000-0000-000037000000}"/>
    <cellStyle name="SAPBEXfilterText" xfId="56" xr:uid="{00000000-0005-0000-0000-000038000000}"/>
    <cellStyle name="SAPBEXformats" xfId="57" xr:uid="{00000000-0005-0000-0000-000039000000}"/>
    <cellStyle name="SAPBEXheaderItem" xfId="58" xr:uid="{00000000-0005-0000-0000-00003A000000}"/>
    <cellStyle name="SAPBEXheaderText" xfId="59" xr:uid="{00000000-0005-0000-0000-00003B000000}"/>
    <cellStyle name="SAPBEXHLevel0" xfId="60" xr:uid="{00000000-0005-0000-0000-00003C000000}"/>
    <cellStyle name="SAPBEXHLevel0 2" xfId="61" xr:uid="{00000000-0005-0000-0000-00003D000000}"/>
    <cellStyle name="SAPBEXHLevel0_CGG knjiga" xfId="62" xr:uid="{00000000-0005-0000-0000-00003E000000}"/>
    <cellStyle name="SAPBEXHLevel0X" xfId="63" xr:uid="{00000000-0005-0000-0000-00003F000000}"/>
    <cellStyle name="SAPBEXHLevel1" xfId="64" xr:uid="{00000000-0005-0000-0000-000040000000}"/>
    <cellStyle name="SAPBEXHLevel1 2" xfId="65" xr:uid="{00000000-0005-0000-0000-000041000000}"/>
    <cellStyle name="SAPBEXHLevel1_CGG knjiga" xfId="66" xr:uid="{00000000-0005-0000-0000-000042000000}"/>
    <cellStyle name="SAPBEXHLevel1X" xfId="67" xr:uid="{00000000-0005-0000-0000-000043000000}"/>
    <cellStyle name="SAPBEXHLevel2" xfId="68" xr:uid="{00000000-0005-0000-0000-000044000000}"/>
    <cellStyle name="SAPBEXHLevel2 2" xfId="69" xr:uid="{00000000-0005-0000-0000-000045000000}"/>
    <cellStyle name="SAPBEXHLevel2_LG i DP rashodi 2013-2015" xfId="70" xr:uid="{00000000-0005-0000-0000-000046000000}"/>
    <cellStyle name="SAPBEXHLevel2X" xfId="71" xr:uid="{00000000-0005-0000-0000-000047000000}"/>
    <cellStyle name="SAPBEXHLevel3" xfId="72" xr:uid="{00000000-0005-0000-0000-000048000000}"/>
    <cellStyle name="SAPBEXHLevel3X" xfId="73" xr:uid="{00000000-0005-0000-0000-000049000000}"/>
    <cellStyle name="SAPBEXinputData" xfId="74" xr:uid="{00000000-0005-0000-0000-00004A000000}"/>
    <cellStyle name="SAPBEXresData" xfId="75" xr:uid="{00000000-0005-0000-0000-00004B000000}"/>
    <cellStyle name="SAPBEXresDataEmph" xfId="76" xr:uid="{00000000-0005-0000-0000-00004C000000}"/>
    <cellStyle name="SAPBEXresItem" xfId="77" xr:uid="{00000000-0005-0000-0000-00004D000000}"/>
    <cellStyle name="SAPBEXresItemX" xfId="78" xr:uid="{00000000-0005-0000-0000-00004E000000}"/>
    <cellStyle name="SAPBEXstdData" xfId="79" xr:uid="{00000000-0005-0000-0000-00004F000000}"/>
    <cellStyle name="SAPBEXstdDataEmph" xfId="80" xr:uid="{00000000-0005-0000-0000-000050000000}"/>
    <cellStyle name="SAPBEXstdItem" xfId="81" xr:uid="{00000000-0005-0000-0000-000051000000}"/>
    <cellStyle name="SAPBEXstdItemX" xfId="82" xr:uid="{00000000-0005-0000-0000-000052000000}"/>
    <cellStyle name="SAPBEXtitle" xfId="83" xr:uid="{00000000-0005-0000-0000-000053000000}"/>
    <cellStyle name="SAPBEXundefined" xfId="84" xr:uid="{00000000-0005-0000-0000-000054000000}"/>
    <cellStyle name="SEM-BPS-data" xfId="85" xr:uid="{00000000-0005-0000-0000-000055000000}"/>
    <cellStyle name="SEM-BPS-head" xfId="86" xr:uid="{00000000-0005-0000-0000-000056000000}"/>
    <cellStyle name="SEM-BPS-headdata" xfId="87" xr:uid="{00000000-0005-0000-0000-000057000000}"/>
    <cellStyle name="SEM-BPS-headkey" xfId="88" xr:uid="{00000000-0005-0000-0000-000058000000}"/>
    <cellStyle name="SEM-BPS-input-on" xfId="89" xr:uid="{00000000-0005-0000-0000-000059000000}"/>
    <cellStyle name="SEM-BPS-key" xfId="90" xr:uid="{00000000-0005-0000-0000-00005A000000}"/>
    <cellStyle name="SEM-BPS-sub1" xfId="91" xr:uid="{00000000-0005-0000-0000-00005B000000}"/>
    <cellStyle name="SEM-BPS-sub2" xfId="92" xr:uid="{00000000-0005-0000-0000-00005C000000}"/>
    <cellStyle name="SEM-BPS-total" xfId="93" xr:uid="{00000000-0005-0000-0000-00005D000000}"/>
    <cellStyle name="Title" xfId="94" xr:uid="{00000000-0005-0000-0000-00005E000000}"/>
    <cellStyle name="Total" xfId="95" xr:uid="{00000000-0005-0000-0000-00005F000000}"/>
    <cellStyle name="Warning Text" xfId="96" xr:uid="{00000000-0005-0000-0000-000060000000}"/>
    <cellStyle name="ZYPLAN0507" xfId="97" xr:uid="{00000000-0005-0000-0000-000061000000}"/>
    <cellStyle name="zyRazdjel" xfId="98" xr:uid="{00000000-0005-0000-0000-00006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9525</xdr:rowOff>
    </xdr:from>
    <xdr:to>
      <xdr:col>4</xdr:col>
      <xdr:colOff>600075</xdr:colOff>
      <xdr:row>3</xdr:row>
      <xdr:rowOff>57150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9525"/>
          <a:ext cx="466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7"/>
  <sheetViews>
    <sheetView tabSelected="1" topLeftCell="D112" zoomScale="90" zoomScaleNormal="90" workbookViewId="0">
      <selection activeCell="G122" sqref="G122"/>
    </sheetView>
  </sheetViews>
  <sheetFormatPr defaultColWidth="9.140625" defaultRowHeight="12.75" x14ac:dyDescent="0.2"/>
  <cols>
    <col min="1" max="1" width="10.140625" style="5" hidden="1" customWidth="1"/>
    <col min="2" max="2" width="2.140625" style="5" hidden="1" customWidth="1"/>
    <col min="3" max="3" width="5.7109375" style="6" hidden="1" customWidth="1"/>
    <col min="4" max="4" width="14.42578125" style="6" customWidth="1"/>
    <col min="5" max="5" width="21.140625" style="6" customWidth="1"/>
    <col min="6" max="6" width="13.5703125" style="5" customWidth="1"/>
    <col min="7" max="7" width="50.7109375" style="5" customWidth="1"/>
    <col min="8" max="9" width="11.7109375" style="5" customWidth="1"/>
    <col min="10" max="10" width="14.28515625" style="5" bestFit="1" customWidth="1"/>
    <col min="11" max="11" width="11.7109375" style="5" customWidth="1"/>
    <col min="12" max="12" width="9.42578125" style="13" customWidth="1"/>
    <col min="13" max="13" width="54" style="8" customWidth="1"/>
    <col min="14" max="16384" width="9.140625" style="5"/>
  </cols>
  <sheetData>
    <row r="1" spans="1:13" x14ac:dyDescent="0.2">
      <c r="D1" s="38"/>
      <c r="E1" s="84"/>
      <c r="F1" s="84"/>
      <c r="G1" s="84"/>
      <c r="H1" s="84"/>
      <c r="I1" s="49"/>
    </row>
    <row r="2" spans="1:13" x14ac:dyDescent="0.2">
      <c r="D2" s="38"/>
      <c r="E2" s="84"/>
      <c r="F2" s="84"/>
      <c r="G2" s="84"/>
      <c r="H2" s="84"/>
      <c r="I2" s="49"/>
    </row>
    <row r="3" spans="1:13" ht="19.5" customHeight="1" x14ac:dyDescent="0.2">
      <c r="D3" s="38"/>
      <c r="E3" s="84"/>
      <c r="F3" s="84"/>
      <c r="G3" s="84"/>
      <c r="H3" s="84"/>
      <c r="I3" s="49"/>
    </row>
    <row r="4" spans="1:13" ht="17.25" customHeight="1" x14ac:dyDescent="0.25">
      <c r="D4" s="89" t="s">
        <v>122</v>
      </c>
      <c r="E4" s="89"/>
      <c r="F4" s="39"/>
      <c r="G4" s="39"/>
      <c r="H4" s="39"/>
      <c r="I4" s="39"/>
    </row>
    <row r="5" spans="1:13" ht="15" x14ac:dyDescent="0.25">
      <c r="D5" s="87" t="s">
        <v>123</v>
      </c>
      <c r="E5" s="87"/>
      <c r="F5" s="40"/>
      <c r="G5" s="39"/>
      <c r="H5" s="39"/>
      <c r="I5" s="39"/>
    </row>
    <row r="6" spans="1:13" ht="15" x14ac:dyDescent="0.25">
      <c r="D6" s="89" t="s">
        <v>133</v>
      </c>
      <c r="E6" s="89"/>
      <c r="F6" s="39"/>
      <c r="G6" s="40"/>
      <c r="H6" s="40"/>
      <c r="I6" s="40"/>
    </row>
    <row r="7" spans="1:13" ht="15" x14ac:dyDescent="0.25">
      <c r="D7" s="87" t="s">
        <v>124</v>
      </c>
      <c r="E7" s="87"/>
      <c r="F7" s="40"/>
      <c r="G7" s="40"/>
      <c r="H7" s="40"/>
      <c r="I7" s="40"/>
    </row>
    <row r="9" spans="1:13" s="1" customFormat="1" ht="18.75" customHeight="1" x14ac:dyDescent="0.2">
      <c r="A9" s="7"/>
      <c r="C9" s="2"/>
      <c r="D9" s="85" t="s">
        <v>279</v>
      </c>
      <c r="E9" s="85"/>
      <c r="F9" s="85"/>
      <c r="G9" s="85"/>
      <c r="H9" s="85"/>
      <c r="I9" s="85"/>
      <c r="J9" s="85"/>
      <c r="K9" s="85"/>
      <c r="L9" s="85"/>
      <c r="M9" s="85"/>
    </row>
    <row r="10" spans="1:13" ht="12.75" customHeight="1" x14ac:dyDescent="0.2">
      <c r="G10" s="9"/>
    </row>
    <row r="11" spans="1:13" ht="29.25" customHeight="1" x14ac:dyDescent="0.2">
      <c r="A11" s="10" t="s">
        <v>0</v>
      </c>
      <c r="B11" s="10"/>
      <c r="C11" s="10"/>
      <c r="D11" s="12" t="s">
        <v>1</v>
      </c>
      <c r="E11" s="12" t="s">
        <v>2</v>
      </c>
      <c r="F11" s="14" t="s">
        <v>26</v>
      </c>
      <c r="G11" s="14" t="s">
        <v>25</v>
      </c>
      <c r="H11" s="14" t="s">
        <v>251</v>
      </c>
      <c r="I11" s="14" t="s">
        <v>252</v>
      </c>
      <c r="J11" s="14" t="s">
        <v>253</v>
      </c>
      <c r="K11" s="14" t="s">
        <v>250</v>
      </c>
      <c r="L11" s="74" t="s">
        <v>24</v>
      </c>
      <c r="M11" s="74"/>
    </row>
    <row r="12" spans="1:13" ht="25.5" customHeight="1" x14ac:dyDescent="0.2">
      <c r="A12" s="3"/>
      <c r="B12" s="3"/>
      <c r="C12" s="4"/>
      <c r="D12" s="73"/>
      <c r="E12" s="33"/>
      <c r="F12" s="29" t="s">
        <v>65</v>
      </c>
      <c r="G12" s="27" t="s">
        <v>175</v>
      </c>
      <c r="H12" s="30">
        <f>SUM(H13:H13)</f>
        <v>0</v>
      </c>
      <c r="I12" s="30">
        <f>SUM(I13:I13)</f>
        <v>0</v>
      </c>
      <c r="J12" s="59">
        <f>SUM(J13:J13)</f>
        <v>0</v>
      </c>
      <c r="K12" s="59">
        <f>SUM(K13:K13)</f>
        <v>0</v>
      </c>
      <c r="L12" s="15"/>
      <c r="M12" s="16"/>
    </row>
    <row r="13" spans="1:13" ht="96.6" customHeight="1" x14ac:dyDescent="0.2">
      <c r="A13" s="3"/>
      <c r="B13" s="3"/>
      <c r="C13" s="4"/>
      <c r="D13" s="73"/>
      <c r="E13" s="57" t="s">
        <v>241</v>
      </c>
      <c r="F13" s="17" t="s">
        <v>176</v>
      </c>
      <c r="G13" s="18" t="s">
        <v>177</v>
      </c>
      <c r="H13" s="19">
        <v>0</v>
      </c>
      <c r="I13" s="19">
        <v>0</v>
      </c>
      <c r="J13" s="58">
        <f>H13+I13</f>
        <v>0</v>
      </c>
      <c r="K13" s="58">
        <v>0</v>
      </c>
      <c r="L13" s="19" t="s">
        <v>39</v>
      </c>
      <c r="M13" s="34" t="s">
        <v>178</v>
      </c>
    </row>
    <row r="14" spans="1:13" ht="30" customHeight="1" x14ac:dyDescent="0.2">
      <c r="A14" s="3"/>
      <c r="B14" s="3"/>
      <c r="C14" s="4"/>
      <c r="D14" s="75" t="s">
        <v>234</v>
      </c>
      <c r="E14" s="75" t="s">
        <v>127</v>
      </c>
      <c r="F14" s="29" t="s">
        <v>93</v>
      </c>
      <c r="G14" s="28" t="s">
        <v>140</v>
      </c>
      <c r="H14" s="30">
        <f>SUM(H15:H18)</f>
        <v>660900</v>
      </c>
      <c r="I14" s="30">
        <f t="shared" ref="I14:J14" si="0">SUM(I15:I18)</f>
        <v>660900</v>
      </c>
      <c r="J14" s="59">
        <f t="shared" si="0"/>
        <v>571774.32999999996</v>
      </c>
      <c r="K14" s="59">
        <f>J14/H14*100</f>
        <v>86.514499924345571</v>
      </c>
      <c r="L14" s="15"/>
      <c r="M14" s="16"/>
    </row>
    <row r="15" spans="1:13" x14ac:dyDescent="0.2">
      <c r="A15" s="3" t="s">
        <v>6</v>
      </c>
      <c r="B15" s="3" t="s">
        <v>4</v>
      </c>
      <c r="C15" s="4"/>
      <c r="D15" s="73"/>
      <c r="E15" s="73"/>
      <c r="F15" s="17" t="s">
        <v>141</v>
      </c>
      <c r="G15" s="18" t="s">
        <v>142</v>
      </c>
      <c r="H15" s="19">
        <v>265500</v>
      </c>
      <c r="I15" s="19">
        <v>265500</v>
      </c>
      <c r="J15" s="58">
        <v>234363.27</v>
      </c>
      <c r="K15" s="58">
        <f t="shared" ref="K15:K28" si="1">J15/H15*100</f>
        <v>88.272418079096042</v>
      </c>
      <c r="L15" s="17" t="s">
        <v>11</v>
      </c>
      <c r="M15" s="21" t="s">
        <v>94</v>
      </c>
    </row>
    <row r="16" spans="1:13" ht="25.5" x14ac:dyDescent="0.2">
      <c r="A16" s="3" t="s">
        <v>6</v>
      </c>
      <c r="B16" s="3" t="s">
        <v>4</v>
      </c>
      <c r="C16" s="4"/>
      <c r="D16" s="73"/>
      <c r="E16" s="73"/>
      <c r="F16" s="17" t="s">
        <v>95</v>
      </c>
      <c r="G16" s="18" t="s">
        <v>143</v>
      </c>
      <c r="H16" s="19">
        <v>255000</v>
      </c>
      <c r="I16" s="19">
        <v>255000</v>
      </c>
      <c r="J16" s="58">
        <v>228289.86</v>
      </c>
      <c r="K16" s="58">
        <f t="shared" si="1"/>
        <v>89.525435294117642</v>
      </c>
      <c r="L16" s="17" t="s">
        <v>27</v>
      </c>
      <c r="M16" s="21" t="s">
        <v>190</v>
      </c>
    </row>
    <row r="17" spans="1:13" x14ac:dyDescent="0.2">
      <c r="A17" s="3"/>
      <c r="B17" s="3"/>
      <c r="C17" s="4"/>
      <c r="D17" s="73"/>
      <c r="E17" s="73"/>
      <c r="F17" s="32" t="s">
        <v>144</v>
      </c>
      <c r="G17" s="37" t="s">
        <v>145</v>
      </c>
      <c r="H17" s="19">
        <v>50400</v>
      </c>
      <c r="I17" s="19">
        <v>50400</v>
      </c>
      <c r="J17" s="58">
        <v>43586.05</v>
      </c>
      <c r="K17" s="58">
        <f t="shared" si="1"/>
        <v>86.48025793650794</v>
      </c>
      <c r="L17" s="17" t="s">
        <v>12</v>
      </c>
      <c r="M17" s="21" t="s">
        <v>146</v>
      </c>
    </row>
    <row r="18" spans="1:13" x14ac:dyDescent="0.2">
      <c r="A18" s="3"/>
      <c r="B18" s="3"/>
      <c r="C18" s="4"/>
      <c r="D18" s="73"/>
      <c r="E18" s="73"/>
      <c r="F18" s="32" t="s">
        <v>147</v>
      </c>
      <c r="G18" s="37" t="s">
        <v>148</v>
      </c>
      <c r="H18" s="19">
        <v>90000</v>
      </c>
      <c r="I18" s="19">
        <v>90000</v>
      </c>
      <c r="J18" s="58">
        <v>65535.15</v>
      </c>
      <c r="K18" s="58">
        <f t="shared" si="1"/>
        <v>72.816833333333335</v>
      </c>
      <c r="L18" s="17" t="s">
        <v>40</v>
      </c>
      <c r="M18" s="21" t="s">
        <v>255</v>
      </c>
    </row>
    <row r="19" spans="1:13" ht="30" x14ac:dyDescent="0.2">
      <c r="A19" s="3" t="s">
        <v>6</v>
      </c>
      <c r="B19" s="3" t="s">
        <v>4</v>
      </c>
      <c r="C19" s="4"/>
      <c r="D19" s="73"/>
      <c r="E19" s="73"/>
      <c r="F19" s="29" t="s">
        <v>7</v>
      </c>
      <c r="G19" s="27" t="s">
        <v>149</v>
      </c>
      <c r="H19" s="30">
        <f>SUM(H20:H25)</f>
        <v>2455000</v>
      </c>
      <c r="I19" s="30">
        <f t="shared" ref="I19:J19" si="2">SUM(I20:I25)</f>
        <v>2455000</v>
      </c>
      <c r="J19" s="59">
        <f t="shared" si="2"/>
        <v>2310277.89</v>
      </c>
      <c r="K19" s="59">
        <f>J19/H19*100</f>
        <v>94.105005702647659</v>
      </c>
      <c r="L19" s="17"/>
      <c r="M19" s="23"/>
    </row>
    <row r="20" spans="1:13" ht="25.5" x14ac:dyDescent="0.2">
      <c r="A20" s="3"/>
      <c r="B20" s="3"/>
      <c r="C20" s="4"/>
      <c r="D20" s="73"/>
      <c r="E20" s="73"/>
      <c r="F20" s="17" t="s">
        <v>90</v>
      </c>
      <c r="G20" s="18" t="s">
        <v>150</v>
      </c>
      <c r="H20" s="19">
        <v>235000</v>
      </c>
      <c r="I20" s="19">
        <v>235000</v>
      </c>
      <c r="J20" s="58">
        <v>220371.43</v>
      </c>
      <c r="K20" s="58">
        <f t="shared" si="1"/>
        <v>93.775076595744679</v>
      </c>
      <c r="L20" s="17" t="s">
        <v>10</v>
      </c>
      <c r="M20" s="21" t="s">
        <v>256</v>
      </c>
    </row>
    <row r="21" spans="1:13" ht="51" x14ac:dyDescent="0.2">
      <c r="A21" s="3"/>
      <c r="B21" s="3"/>
      <c r="C21" s="4"/>
      <c r="D21" s="73"/>
      <c r="E21" s="73"/>
      <c r="F21" s="17" t="s">
        <v>91</v>
      </c>
      <c r="G21" s="18" t="s">
        <v>151</v>
      </c>
      <c r="H21" s="19">
        <v>340000</v>
      </c>
      <c r="I21" s="19">
        <v>340000</v>
      </c>
      <c r="J21" s="58">
        <v>303309.06</v>
      </c>
      <c r="K21" s="58">
        <f t="shared" si="1"/>
        <v>89.208547058823527</v>
      </c>
      <c r="L21" s="17" t="s">
        <v>13</v>
      </c>
      <c r="M21" s="21" t="s">
        <v>152</v>
      </c>
    </row>
    <row r="22" spans="1:13" ht="25.5" x14ac:dyDescent="0.2">
      <c r="A22" s="3"/>
      <c r="B22" s="3"/>
      <c r="C22" s="4"/>
      <c r="D22" s="73"/>
      <c r="E22" s="73"/>
      <c r="F22" s="17" t="s">
        <v>153</v>
      </c>
      <c r="G22" s="18" t="s">
        <v>154</v>
      </c>
      <c r="H22" s="19">
        <v>25000</v>
      </c>
      <c r="I22" s="19">
        <v>25000</v>
      </c>
      <c r="J22" s="58">
        <v>0</v>
      </c>
      <c r="K22" s="58">
        <f t="shared" si="1"/>
        <v>0</v>
      </c>
      <c r="L22" s="17" t="s">
        <v>41</v>
      </c>
      <c r="M22" s="21" t="s">
        <v>155</v>
      </c>
    </row>
    <row r="23" spans="1:13" ht="25.5" x14ac:dyDescent="0.2">
      <c r="A23" s="3" t="s">
        <v>6</v>
      </c>
      <c r="B23" s="3" t="s">
        <v>4</v>
      </c>
      <c r="C23" s="4"/>
      <c r="D23" s="73"/>
      <c r="E23" s="73"/>
      <c r="F23" s="17" t="s">
        <v>156</v>
      </c>
      <c r="G23" s="18" t="s">
        <v>86</v>
      </c>
      <c r="H23" s="19">
        <v>1515000</v>
      </c>
      <c r="I23" s="19">
        <v>1515000</v>
      </c>
      <c r="J23" s="58">
        <v>1503585.49</v>
      </c>
      <c r="K23" s="58">
        <f t="shared" si="1"/>
        <v>99.24656699669967</v>
      </c>
      <c r="L23" s="17" t="s">
        <v>88</v>
      </c>
      <c r="M23" s="21" t="s">
        <v>257</v>
      </c>
    </row>
    <row r="24" spans="1:13" ht="25.5" x14ac:dyDescent="0.2">
      <c r="A24" s="3" t="s">
        <v>6</v>
      </c>
      <c r="B24" s="3" t="s">
        <v>4</v>
      </c>
      <c r="C24" s="4"/>
      <c r="D24" s="73"/>
      <c r="E24" s="73"/>
      <c r="F24" s="17" t="s">
        <v>157</v>
      </c>
      <c r="G24" s="18" t="s">
        <v>87</v>
      </c>
      <c r="H24" s="19">
        <v>60000</v>
      </c>
      <c r="I24" s="19">
        <v>60000</v>
      </c>
      <c r="J24" s="58">
        <v>12096.78</v>
      </c>
      <c r="K24" s="58">
        <f t="shared" si="1"/>
        <v>20.161300000000001</v>
      </c>
      <c r="L24" s="17" t="s">
        <v>42</v>
      </c>
      <c r="M24" s="21" t="s">
        <v>230</v>
      </c>
    </row>
    <row r="25" spans="1:13" ht="51" x14ac:dyDescent="0.2">
      <c r="A25" s="3"/>
      <c r="B25" s="3"/>
      <c r="C25" s="4"/>
      <c r="D25" s="73"/>
      <c r="E25" s="73"/>
      <c r="F25" s="17" t="s">
        <v>158</v>
      </c>
      <c r="G25" s="18" t="s">
        <v>159</v>
      </c>
      <c r="H25" s="19">
        <v>280000</v>
      </c>
      <c r="I25" s="19">
        <v>280000</v>
      </c>
      <c r="J25" s="58">
        <v>270915.13</v>
      </c>
      <c r="K25" s="58">
        <f t="shared" si="1"/>
        <v>96.755403571428573</v>
      </c>
      <c r="L25" s="17" t="s">
        <v>43</v>
      </c>
      <c r="M25" s="21" t="s">
        <v>160</v>
      </c>
    </row>
    <row r="26" spans="1:13" ht="30" customHeight="1" x14ac:dyDescent="0.2">
      <c r="A26" s="3" t="s">
        <v>6</v>
      </c>
      <c r="B26" s="3" t="s">
        <v>4</v>
      </c>
      <c r="C26" s="4"/>
      <c r="D26" s="73"/>
      <c r="E26" s="75" t="s">
        <v>34</v>
      </c>
      <c r="F26" s="29" t="s">
        <v>30</v>
      </c>
      <c r="G26" s="27" t="s">
        <v>171</v>
      </c>
      <c r="H26" s="30">
        <f>SUM(H27:H28)</f>
        <v>13000</v>
      </c>
      <c r="I26" s="30">
        <f t="shared" ref="I26:J26" si="3">SUM(I27:I28)</f>
        <v>13000</v>
      </c>
      <c r="J26" s="59">
        <f t="shared" si="3"/>
        <v>8775</v>
      </c>
      <c r="K26" s="59">
        <f>J26/H26*100</f>
        <v>67.5</v>
      </c>
      <c r="L26" s="22"/>
      <c r="M26" s="23"/>
    </row>
    <row r="27" spans="1:13" x14ac:dyDescent="0.2">
      <c r="A27" s="3" t="s">
        <v>6</v>
      </c>
      <c r="B27" s="3" t="s">
        <v>4</v>
      </c>
      <c r="C27" s="4"/>
      <c r="D27" s="73"/>
      <c r="E27" s="73"/>
      <c r="F27" s="17" t="s">
        <v>69</v>
      </c>
      <c r="G27" s="35" t="s">
        <v>168</v>
      </c>
      <c r="H27" s="19">
        <v>1000</v>
      </c>
      <c r="I27" s="19">
        <v>1000</v>
      </c>
      <c r="J27" s="58">
        <v>0</v>
      </c>
      <c r="K27" s="58">
        <f t="shared" si="1"/>
        <v>0</v>
      </c>
      <c r="L27" s="17" t="s">
        <v>28</v>
      </c>
      <c r="M27" s="21" t="s">
        <v>169</v>
      </c>
    </row>
    <row r="28" spans="1:13" ht="25.5" x14ac:dyDescent="0.2">
      <c r="A28" s="3"/>
      <c r="B28" s="3"/>
      <c r="C28" s="4"/>
      <c r="D28" s="73"/>
      <c r="E28" s="73"/>
      <c r="F28" s="17" t="s">
        <v>67</v>
      </c>
      <c r="G28" s="35" t="s">
        <v>170</v>
      </c>
      <c r="H28" s="19">
        <v>12000</v>
      </c>
      <c r="I28" s="19">
        <v>12000</v>
      </c>
      <c r="J28" s="58">
        <v>8775</v>
      </c>
      <c r="K28" s="58">
        <f t="shared" si="1"/>
        <v>73.125</v>
      </c>
      <c r="L28" s="17" t="s">
        <v>44</v>
      </c>
      <c r="M28" s="21" t="s">
        <v>258</v>
      </c>
    </row>
    <row r="29" spans="1:13" ht="30" x14ac:dyDescent="0.2">
      <c r="A29" s="3"/>
      <c r="B29" s="3"/>
      <c r="C29" s="4"/>
      <c r="D29" s="73"/>
      <c r="E29" s="73"/>
      <c r="F29" s="29" t="s">
        <v>14</v>
      </c>
      <c r="G29" s="27" t="s">
        <v>172</v>
      </c>
      <c r="H29" s="30">
        <f>SUM(H30:H30)</f>
        <v>0</v>
      </c>
      <c r="I29" s="30">
        <f t="shared" ref="I29:J29" si="4">SUM(I30:I30)</f>
        <v>0</v>
      </c>
      <c r="J29" s="59">
        <f t="shared" si="4"/>
        <v>0</v>
      </c>
      <c r="K29" s="59">
        <v>0</v>
      </c>
      <c r="L29" s="17"/>
      <c r="M29" s="21"/>
    </row>
    <row r="30" spans="1:13" ht="25.5" x14ac:dyDescent="0.2">
      <c r="A30" s="3"/>
      <c r="B30" s="3"/>
      <c r="C30" s="4"/>
      <c r="D30" s="73"/>
      <c r="E30" s="81"/>
      <c r="F30" s="17" t="s">
        <v>173</v>
      </c>
      <c r="G30" s="35" t="s">
        <v>174</v>
      </c>
      <c r="H30" s="19">
        <v>0</v>
      </c>
      <c r="I30" s="19">
        <v>0</v>
      </c>
      <c r="J30" s="58">
        <v>0</v>
      </c>
      <c r="K30" s="58">
        <v>0</v>
      </c>
      <c r="L30" s="17" t="s">
        <v>68</v>
      </c>
      <c r="M30" s="21" t="s">
        <v>179</v>
      </c>
    </row>
    <row r="31" spans="1:13" x14ac:dyDescent="0.2">
      <c r="A31" s="3"/>
      <c r="B31" s="3"/>
      <c r="C31" s="4"/>
      <c r="D31" s="56"/>
      <c r="E31" s="48"/>
      <c r="F31" s="47"/>
      <c r="G31" s="54"/>
      <c r="H31" s="46"/>
      <c r="I31" s="46"/>
      <c r="J31" s="60"/>
      <c r="K31" s="60"/>
      <c r="L31" s="47"/>
      <c r="M31" s="55"/>
    </row>
    <row r="32" spans="1:13" x14ac:dyDescent="0.2">
      <c r="A32" s="3"/>
      <c r="B32" s="3"/>
      <c r="C32" s="4"/>
      <c r="D32" s="56"/>
      <c r="E32" s="48"/>
      <c r="F32" s="47"/>
      <c r="G32" s="54"/>
      <c r="H32" s="46"/>
      <c r="I32" s="46"/>
      <c r="J32" s="60"/>
      <c r="K32" s="60"/>
      <c r="L32" s="47"/>
      <c r="M32" s="55"/>
    </row>
    <row r="33" spans="1:13" x14ac:dyDescent="0.2">
      <c r="A33" s="3"/>
      <c r="B33" s="3"/>
      <c r="C33" s="4"/>
      <c r="D33" s="56"/>
      <c r="E33" s="48"/>
      <c r="F33" s="47"/>
      <c r="G33" s="54"/>
      <c r="H33" s="46"/>
      <c r="I33" s="46"/>
      <c r="J33" s="60"/>
      <c r="K33" s="60"/>
      <c r="L33" s="47"/>
      <c r="M33" s="55"/>
    </row>
    <row r="34" spans="1:13" x14ac:dyDescent="0.2">
      <c r="A34" s="3"/>
      <c r="B34" s="3"/>
      <c r="C34" s="4"/>
      <c r="D34" s="56"/>
      <c r="E34" s="48"/>
      <c r="F34" s="47"/>
      <c r="G34" s="54"/>
      <c r="H34" s="46"/>
      <c r="I34" s="46"/>
      <c r="J34" s="60"/>
      <c r="K34" s="60"/>
      <c r="L34" s="47"/>
      <c r="M34" s="55"/>
    </row>
    <row r="35" spans="1:13" x14ac:dyDescent="0.2">
      <c r="A35" s="3"/>
      <c r="B35" s="3"/>
      <c r="C35" s="4"/>
      <c r="D35" s="56"/>
      <c r="E35" s="48"/>
      <c r="F35" s="47"/>
      <c r="G35" s="54"/>
      <c r="H35" s="46"/>
      <c r="I35" s="46"/>
      <c r="J35" s="46"/>
      <c r="K35" s="46"/>
      <c r="L35" s="47"/>
      <c r="M35" s="55"/>
    </row>
    <row r="36" spans="1:13" x14ac:dyDescent="0.2">
      <c r="A36" s="3"/>
      <c r="B36" s="3"/>
      <c r="C36" s="4"/>
      <c r="D36" s="56"/>
      <c r="E36" s="48"/>
      <c r="F36" s="47"/>
      <c r="G36" s="54"/>
      <c r="H36" s="46"/>
      <c r="I36" s="46"/>
      <c r="J36" s="46"/>
      <c r="K36" s="46"/>
      <c r="L36" s="47"/>
      <c r="M36" s="55"/>
    </row>
    <row r="37" spans="1:13" x14ac:dyDescent="0.2">
      <c r="A37" s="3"/>
      <c r="B37" s="3"/>
      <c r="C37" s="4"/>
      <c r="D37" s="56"/>
      <c r="E37" s="48"/>
      <c r="F37" s="47"/>
      <c r="G37" s="54"/>
      <c r="H37" s="46"/>
      <c r="I37" s="46"/>
      <c r="J37" s="46"/>
      <c r="K37" s="46"/>
      <c r="L37" s="47"/>
      <c r="M37" s="55"/>
    </row>
    <row r="38" spans="1:13" x14ac:dyDescent="0.2">
      <c r="A38" s="3"/>
      <c r="B38" s="3"/>
      <c r="C38" s="4"/>
      <c r="D38" s="53"/>
      <c r="E38" s="48"/>
      <c r="F38" s="47"/>
      <c r="G38" s="54"/>
      <c r="H38" s="46"/>
      <c r="I38" s="46"/>
      <c r="J38" s="46"/>
      <c r="K38" s="46"/>
      <c r="L38" s="47"/>
      <c r="M38" s="55"/>
    </row>
    <row r="39" spans="1:13" x14ac:dyDescent="0.2">
      <c r="A39" s="3"/>
      <c r="B39" s="3"/>
      <c r="C39" s="4"/>
      <c r="D39" s="53"/>
      <c r="E39" s="48"/>
      <c r="F39" s="47"/>
      <c r="G39" s="54"/>
      <c r="H39" s="46"/>
      <c r="I39" s="46"/>
      <c r="J39" s="46"/>
      <c r="K39" s="46"/>
      <c r="L39" s="47"/>
      <c r="M39" s="55"/>
    </row>
    <row r="40" spans="1:13" x14ac:dyDescent="0.2">
      <c r="A40" s="3"/>
      <c r="B40" s="3"/>
      <c r="C40" s="4"/>
      <c r="D40" s="53"/>
      <c r="E40" s="48"/>
      <c r="F40" s="47"/>
      <c r="G40" s="54"/>
      <c r="H40" s="46"/>
      <c r="I40" s="46"/>
      <c r="J40" s="46"/>
      <c r="K40" s="46"/>
      <c r="L40" s="47"/>
      <c r="M40" s="55"/>
    </row>
    <row r="41" spans="1:13" x14ac:dyDescent="0.2">
      <c r="A41" s="3"/>
      <c r="B41" s="3"/>
      <c r="C41" s="4"/>
      <c r="D41" s="53"/>
      <c r="E41" s="48"/>
      <c r="F41" s="47"/>
      <c r="G41" s="54"/>
      <c r="H41" s="46"/>
      <c r="I41" s="46"/>
      <c r="J41" s="46"/>
      <c r="K41" s="46"/>
      <c r="L41" s="47"/>
      <c r="M41" s="55"/>
    </row>
    <row r="42" spans="1:13" x14ac:dyDescent="0.2">
      <c r="A42" s="3"/>
      <c r="B42" s="3"/>
      <c r="C42" s="4"/>
      <c r="D42" s="53"/>
      <c r="E42" s="48"/>
      <c r="F42" s="47"/>
      <c r="G42" s="54"/>
      <c r="H42" s="46"/>
      <c r="I42" s="46"/>
      <c r="J42" s="46"/>
      <c r="K42" s="46"/>
      <c r="L42" s="47"/>
      <c r="M42" s="55"/>
    </row>
    <row r="43" spans="1:13" x14ac:dyDescent="0.2">
      <c r="A43" s="3"/>
      <c r="B43" s="3"/>
      <c r="C43" s="4"/>
      <c r="D43" s="53"/>
      <c r="E43" s="48"/>
      <c r="F43" s="47"/>
      <c r="G43" s="54"/>
      <c r="H43" s="46"/>
      <c r="I43" s="46"/>
      <c r="J43" s="46"/>
      <c r="K43" s="46"/>
      <c r="L43" s="47"/>
      <c r="M43" s="55"/>
    </row>
    <row r="44" spans="1:13" ht="30" customHeight="1" x14ac:dyDescent="0.2">
      <c r="A44" s="3" t="s">
        <v>6</v>
      </c>
      <c r="B44" s="3" t="s">
        <v>4</v>
      </c>
      <c r="C44" s="4"/>
      <c r="D44" s="76" t="s">
        <v>234</v>
      </c>
      <c r="E44" s="75" t="s">
        <v>35</v>
      </c>
      <c r="F44" s="31" t="s">
        <v>8</v>
      </c>
      <c r="G44" s="28" t="s">
        <v>138</v>
      </c>
      <c r="H44" s="30">
        <f>SUM(H45:H49)</f>
        <v>584400</v>
      </c>
      <c r="I44" s="30">
        <f t="shared" ref="I44:J44" si="5">SUM(I45:I49)</f>
        <v>584400</v>
      </c>
      <c r="J44" s="59">
        <f t="shared" si="5"/>
        <v>564136.93999999994</v>
      </c>
      <c r="K44" s="59">
        <f>J44/H44*100</f>
        <v>96.532672826830918</v>
      </c>
      <c r="L44" s="22"/>
      <c r="M44" s="23"/>
    </row>
    <row r="45" spans="1:13" ht="38.25" x14ac:dyDescent="0.2">
      <c r="A45" s="3" t="s">
        <v>3</v>
      </c>
      <c r="B45" s="3" t="s">
        <v>4</v>
      </c>
      <c r="C45" s="4" t="s">
        <v>5</v>
      </c>
      <c r="D45" s="77"/>
      <c r="E45" s="73"/>
      <c r="F45" s="36" t="s">
        <v>98</v>
      </c>
      <c r="G45" s="18" t="s">
        <v>99</v>
      </c>
      <c r="H45" s="19">
        <v>431900</v>
      </c>
      <c r="I45" s="19">
        <v>431900</v>
      </c>
      <c r="J45" s="58">
        <v>417193.94</v>
      </c>
      <c r="K45" s="58">
        <f t="shared" ref="K45:K67" si="6">J45/H45*100</f>
        <v>96.595031257235476</v>
      </c>
      <c r="L45" s="17" t="s">
        <v>100</v>
      </c>
      <c r="M45" s="21" t="s">
        <v>278</v>
      </c>
    </row>
    <row r="46" spans="1:13" x14ac:dyDescent="0.2">
      <c r="A46" s="3"/>
      <c r="B46" s="3"/>
      <c r="C46" s="4"/>
      <c r="D46" s="77"/>
      <c r="E46" s="73"/>
      <c r="F46" s="36" t="s">
        <v>101</v>
      </c>
      <c r="G46" s="18" t="s">
        <v>102</v>
      </c>
      <c r="H46" s="19">
        <v>86500</v>
      </c>
      <c r="I46" s="19">
        <v>86500</v>
      </c>
      <c r="J46" s="58">
        <v>85928.73</v>
      </c>
      <c r="K46" s="58">
        <f t="shared" si="6"/>
        <v>99.339572254335252</v>
      </c>
      <c r="L46" s="17" t="s">
        <v>103</v>
      </c>
      <c r="M46" s="21" t="s">
        <v>104</v>
      </c>
    </row>
    <row r="47" spans="1:13" ht="28.5" customHeight="1" x14ac:dyDescent="0.2">
      <c r="A47" s="3" t="s">
        <v>6</v>
      </c>
      <c r="B47" s="3" t="s">
        <v>4</v>
      </c>
      <c r="C47" s="4"/>
      <c r="D47" s="77"/>
      <c r="E47" s="73"/>
      <c r="F47" s="51" t="s">
        <v>105</v>
      </c>
      <c r="G47" s="52" t="s">
        <v>134</v>
      </c>
      <c r="H47" s="19">
        <v>10000</v>
      </c>
      <c r="I47" s="19">
        <v>10000</v>
      </c>
      <c r="J47" s="58">
        <v>10000</v>
      </c>
      <c r="K47" s="58">
        <f t="shared" si="6"/>
        <v>100</v>
      </c>
      <c r="L47" s="17" t="s">
        <v>45</v>
      </c>
      <c r="M47" s="21" t="s">
        <v>106</v>
      </c>
    </row>
    <row r="48" spans="1:13" ht="25.5" x14ac:dyDescent="0.2">
      <c r="A48" s="3"/>
      <c r="B48" s="3"/>
      <c r="C48" s="4"/>
      <c r="D48" s="77"/>
      <c r="E48" s="73"/>
      <c r="F48" s="36" t="s">
        <v>107</v>
      </c>
      <c r="G48" s="37" t="s">
        <v>135</v>
      </c>
      <c r="H48" s="19">
        <v>0</v>
      </c>
      <c r="I48" s="19">
        <v>0</v>
      </c>
      <c r="J48" s="58">
        <v>0</v>
      </c>
      <c r="K48" s="58">
        <v>0</v>
      </c>
      <c r="L48" s="17" t="s">
        <v>46</v>
      </c>
      <c r="M48" s="21" t="s">
        <v>277</v>
      </c>
    </row>
    <row r="49" spans="1:13" ht="63.75" x14ac:dyDescent="0.2">
      <c r="A49" s="3"/>
      <c r="B49" s="3"/>
      <c r="C49" s="4"/>
      <c r="D49" s="77"/>
      <c r="E49" s="73"/>
      <c r="F49" s="17" t="s">
        <v>119</v>
      </c>
      <c r="G49" s="18" t="s">
        <v>136</v>
      </c>
      <c r="H49" s="19">
        <v>56000</v>
      </c>
      <c r="I49" s="19">
        <v>56000</v>
      </c>
      <c r="J49" s="58">
        <v>51014.27</v>
      </c>
      <c r="K49" s="58">
        <f t="shared" si="6"/>
        <v>91.096910714285713</v>
      </c>
      <c r="L49" s="17" t="s">
        <v>112</v>
      </c>
      <c r="M49" s="21" t="s">
        <v>276</v>
      </c>
    </row>
    <row r="50" spans="1:13" ht="30" x14ac:dyDescent="0.2">
      <c r="A50" s="3" t="s">
        <v>6</v>
      </c>
      <c r="B50" s="3" t="s">
        <v>4</v>
      </c>
      <c r="C50" s="4"/>
      <c r="D50" s="77"/>
      <c r="E50" s="73"/>
      <c r="F50" s="31" t="s">
        <v>22</v>
      </c>
      <c r="G50" s="28" t="s">
        <v>139</v>
      </c>
      <c r="H50" s="30">
        <f>SUM(H51:H53)</f>
        <v>628600</v>
      </c>
      <c r="I50" s="30">
        <f t="shared" ref="I50:J50" si="7">SUM(I51:I53)</f>
        <v>628600</v>
      </c>
      <c r="J50" s="59">
        <f t="shared" si="7"/>
        <v>553356.19999999995</v>
      </c>
      <c r="K50" s="59">
        <f>J50/H50*100</f>
        <v>88.02993954820235</v>
      </c>
      <c r="L50" s="22"/>
      <c r="M50" s="23"/>
    </row>
    <row r="51" spans="1:13" s="11" customFormat="1" ht="27.75" customHeight="1" x14ac:dyDescent="0.2">
      <c r="A51" s="3" t="s">
        <v>3</v>
      </c>
      <c r="B51" s="3" t="s">
        <v>4</v>
      </c>
      <c r="C51" s="4" t="s">
        <v>9</v>
      </c>
      <c r="D51" s="77"/>
      <c r="E51" s="73"/>
      <c r="F51" s="36" t="s">
        <v>96</v>
      </c>
      <c r="G51" s="37" t="s">
        <v>108</v>
      </c>
      <c r="H51" s="19">
        <v>367600</v>
      </c>
      <c r="I51" s="19">
        <v>367600</v>
      </c>
      <c r="J51" s="58">
        <v>323574.82</v>
      </c>
      <c r="K51" s="58">
        <f t="shared" si="6"/>
        <v>88.023618063112082</v>
      </c>
      <c r="L51" s="17" t="s">
        <v>113</v>
      </c>
      <c r="M51" s="21" t="s">
        <v>109</v>
      </c>
    </row>
    <row r="52" spans="1:13" s="11" customFormat="1" ht="25.5" x14ac:dyDescent="0.2">
      <c r="A52" s="3" t="s">
        <v>6</v>
      </c>
      <c r="B52" s="3" t="s">
        <v>4</v>
      </c>
      <c r="C52" s="4"/>
      <c r="D52" s="77"/>
      <c r="E52" s="73"/>
      <c r="F52" s="36" t="s">
        <v>110</v>
      </c>
      <c r="G52" s="37" t="s">
        <v>132</v>
      </c>
      <c r="H52" s="19">
        <v>61000</v>
      </c>
      <c r="I52" s="19">
        <v>61000</v>
      </c>
      <c r="J52" s="58">
        <v>49200</v>
      </c>
      <c r="K52" s="58">
        <f t="shared" si="6"/>
        <v>80.655737704918025</v>
      </c>
      <c r="L52" s="17" t="s">
        <v>114</v>
      </c>
      <c r="M52" s="21" t="s">
        <v>111</v>
      </c>
    </row>
    <row r="53" spans="1:13" s="11" customFormat="1" ht="25.5" x14ac:dyDescent="0.2">
      <c r="A53" s="3"/>
      <c r="B53" s="3"/>
      <c r="C53" s="4"/>
      <c r="D53" s="77"/>
      <c r="E53" s="73"/>
      <c r="F53" s="36" t="s">
        <v>121</v>
      </c>
      <c r="G53" s="37" t="s">
        <v>137</v>
      </c>
      <c r="H53" s="19">
        <v>200000</v>
      </c>
      <c r="I53" s="19">
        <v>200000</v>
      </c>
      <c r="J53" s="58">
        <v>180581.38</v>
      </c>
      <c r="K53" s="58">
        <f t="shared" si="6"/>
        <v>90.290690000000012</v>
      </c>
      <c r="L53" s="17" t="s">
        <v>117</v>
      </c>
      <c r="M53" s="21" t="s">
        <v>115</v>
      </c>
    </row>
    <row r="54" spans="1:13" s="11" customFormat="1" ht="30" x14ac:dyDescent="0.2">
      <c r="A54" s="3"/>
      <c r="B54" s="3"/>
      <c r="C54" s="4"/>
      <c r="D54" s="77"/>
      <c r="E54" s="73"/>
      <c r="F54" s="31" t="s">
        <v>213</v>
      </c>
      <c r="G54" s="28" t="s">
        <v>214</v>
      </c>
      <c r="H54" s="30">
        <f>SUM(H55:H57)</f>
        <v>167000</v>
      </c>
      <c r="I54" s="30">
        <f t="shared" ref="I54:J54" si="8">SUM(I55:I57)</f>
        <v>167000</v>
      </c>
      <c r="J54" s="59">
        <f t="shared" si="8"/>
        <v>149151.85</v>
      </c>
      <c r="K54" s="59">
        <f>J54/H54*100</f>
        <v>89.31248502994012</v>
      </c>
      <c r="L54" s="17"/>
      <c r="M54" s="21"/>
    </row>
    <row r="55" spans="1:13" s="11" customFormat="1" ht="54.75" customHeight="1" x14ac:dyDescent="0.2">
      <c r="A55" s="3"/>
      <c r="B55" s="3"/>
      <c r="C55" s="4"/>
      <c r="D55" s="77"/>
      <c r="E55" s="73"/>
      <c r="F55" s="36" t="s">
        <v>215</v>
      </c>
      <c r="G55" s="37" t="s">
        <v>216</v>
      </c>
      <c r="H55" s="19">
        <v>131500</v>
      </c>
      <c r="I55" s="19">
        <v>131500</v>
      </c>
      <c r="J55" s="58">
        <v>121764.07</v>
      </c>
      <c r="K55" s="58">
        <f t="shared" si="6"/>
        <v>92.596250950570351</v>
      </c>
      <c r="L55" s="17" t="s">
        <v>118</v>
      </c>
      <c r="M55" s="21" t="s">
        <v>229</v>
      </c>
    </row>
    <row r="56" spans="1:13" s="11" customFormat="1" ht="39" customHeight="1" x14ac:dyDescent="0.2">
      <c r="A56" s="3"/>
      <c r="B56" s="3"/>
      <c r="C56" s="4"/>
      <c r="D56" s="77"/>
      <c r="E56" s="73"/>
      <c r="F56" s="36" t="s">
        <v>217</v>
      </c>
      <c r="G56" s="37" t="s">
        <v>220</v>
      </c>
      <c r="H56" s="19">
        <v>27500</v>
      </c>
      <c r="I56" s="19">
        <v>27500</v>
      </c>
      <c r="J56" s="58">
        <v>20137.78</v>
      </c>
      <c r="K56" s="58">
        <f t="shared" si="6"/>
        <v>73.228290909090916</v>
      </c>
      <c r="L56" s="17" t="s">
        <v>120</v>
      </c>
      <c r="M56" s="21" t="s">
        <v>218</v>
      </c>
    </row>
    <row r="57" spans="1:13" s="11" customFormat="1" ht="15" customHeight="1" x14ac:dyDescent="0.2">
      <c r="A57" s="3"/>
      <c r="B57" s="3"/>
      <c r="C57" s="4"/>
      <c r="D57" s="77"/>
      <c r="E57" s="73"/>
      <c r="F57" s="36" t="s">
        <v>74</v>
      </c>
      <c r="G57" s="37" t="s">
        <v>221</v>
      </c>
      <c r="H57" s="19">
        <v>8000</v>
      </c>
      <c r="I57" s="19">
        <v>8000</v>
      </c>
      <c r="J57" s="58">
        <v>7250</v>
      </c>
      <c r="K57" s="58">
        <f t="shared" si="6"/>
        <v>90.625</v>
      </c>
      <c r="L57" s="17" t="s">
        <v>130</v>
      </c>
      <c r="M57" s="21" t="s">
        <v>219</v>
      </c>
    </row>
    <row r="58" spans="1:13" s="11" customFormat="1" ht="15" x14ac:dyDescent="0.2">
      <c r="A58" s="3"/>
      <c r="B58" s="3"/>
      <c r="C58" s="4"/>
      <c r="D58" s="77"/>
      <c r="E58" s="73"/>
      <c r="F58" s="31" t="s">
        <v>29</v>
      </c>
      <c r="G58" s="28" t="s">
        <v>222</v>
      </c>
      <c r="H58" s="30">
        <f>SUM(H59:H60)</f>
        <v>138950</v>
      </c>
      <c r="I58" s="30">
        <f t="shared" ref="I58:J58" si="9">SUM(I59:I60)</f>
        <v>138950</v>
      </c>
      <c r="J58" s="59">
        <f t="shared" si="9"/>
        <v>131481.15</v>
      </c>
      <c r="K58" s="59">
        <f>J58/H58*100</f>
        <v>94.624793091039933</v>
      </c>
      <c r="L58" s="17"/>
      <c r="M58" s="21"/>
    </row>
    <row r="59" spans="1:13" s="11" customFormat="1" ht="38.25" x14ac:dyDescent="0.2">
      <c r="A59" s="3"/>
      <c r="B59" s="3"/>
      <c r="C59" s="4"/>
      <c r="D59" s="77"/>
      <c r="E59" s="73"/>
      <c r="F59" s="36" t="s">
        <v>116</v>
      </c>
      <c r="G59" s="37" t="s">
        <v>243</v>
      </c>
      <c r="H59" s="19">
        <v>109320</v>
      </c>
      <c r="I59" s="19">
        <v>109320</v>
      </c>
      <c r="J59" s="58">
        <v>106854.59</v>
      </c>
      <c r="K59" s="58">
        <f t="shared" si="6"/>
        <v>97.744776802049032</v>
      </c>
      <c r="L59" s="17" t="s">
        <v>131</v>
      </c>
      <c r="M59" s="21" t="s">
        <v>259</v>
      </c>
    </row>
    <row r="60" spans="1:13" s="11" customFormat="1" ht="38.25" x14ac:dyDescent="0.2">
      <c r="A60" s="3"/>
      <c r="B60" s="3"/>
      <c r="C60" s="4"/>
      <c r="D60" s="78"/>
      <c r="E60" s="81"/>
      <c r="F60" s="36" t="s">
        <v>116</v>
      </c>
      <c r="G60" s="37" t="s">
        <v>244</v>
      </c>
      <c r="H60" s="19">
        <v>29630</v>
      </c>
      <c r="I60" s="19">
        <v>29630</v>
      </c>
      <c r="J60" s="58">
        <v>24626.560000000001</v>
      </c>
      <c r="K60" s="58">
        <f t="shared" si="6"/>
        <v>83.113601079986509</v>
      </c>
      <c r="L60" s="17" t="s">
        <v>246</v>
      </c>
      <c r="M60" s="21" t="s">
        <v>260</v>
      </c>
    </row>
    <row r="61" spans="1:13" s="11" customFormat="1" ht="15" x14ac:dyDescent="0.2">
      <c r="A61" s="3" t="s">
        <v>6</v>
      </c>
      <c r="B61" s="3" t="s">
        <v>4</v>
      </c>
      <c r="C61" s="4"/>
      <c r="D61" s="86" t="s">
        <v>32</v>
      </c>
      <c r="E61" s="86" t="s">
        <v>36</v>
      </c>
      <c r="F61" s="31" t="s">
        <v>20</v>
      </c>
      <c r="G61" s="28" t="s">
        <v>205</v>
      </c>
      <c r="H61" s="30">
        <f>SUM(H62:H67)</f>
        <v>313000</v>
      </c>
      <c r="I61" s="30">
        <f t="shared" ref="I61:J61" si="10">SUM(I62:I67)</f>
        <v>313000</v>
      </c>
      <c r="J61" s="59">
        <f t="shared" si="10"/>
        <v>253361.38999999998</v>
      </c>
      <c r="K61" s="59">
        <f>J61/H61*100</f>
        <v>80.946130990415327</v>
      </c>
      <c r="L61" s="22"/>
      <c r="M61" s="23"/>
    </row>
    <row r="62" spans="1:13" s="11" customFormat="1" x14ac:dyDescent="0.2">
      <c r="A62" s="3" t="s">
        <v>6</v>
      </c>
      <c r="B62" s="3" t="s">
        <v>4</v>
      </c>
      <c r="C62" s="4"/>
      <c r="D62" s="86"/>
      <c r="E62" s="86"/>
      <c r="F62" s="36" t="s">
        <v>83</v>
      </c>
      <c r="G62" s="37" t="s">
        <v>206</v>
      </c>
      <c r="H62" s="19">
        <v>65000</v>
      </c>
      <c r="I62" s="19">
        <v>65000</v>
      </c>
      <c r="J62" s="58">
        <v>61382.33</v>
      </c>
      <c r="K62" s="58">
        <f t="shared" si="6"/>
        <v>94.434353846153854</v>
      </c>
      <c r="L62" s="17" t="s">
        <v>15</v>
      </c>
      <c r="M62" s="24" t="s">
        <v>263</v>
      </c>
    </row>
    <row r="63" spans="1:13" s="11" customFormat="1" x14ac:dyDescent="0.2">
      <c r="A63" s="3" t="s">
        <v>3</v>
      </c>
      <c r="B63" s="3" t="s">
        <v>4</v>
      </c>
      <c r="C63" s="4" t="s">
        <v>9</v>
      </c>
      <c r="D63" s="86"/>
      <c r="E63" s="86"/>
      <c r="F63" s="36" t="s">
        <v>84</v>
      </c>
      <c r="G63" s="37" t="s">
        <v>207</v>
      </c>
      <c r="H63" s="19">
        <v>29000</v>
      </c>
      <c r="I63" s="19">
        <v>29000</v>
      </c>
      <c r="J63" s="58">
        <v>18531.53</v>
      </c>
      <c r="K63" s="58">
        <f t="shared" si="6"/>
        <v>63.901827586206892</v>
      </c>
      <c r="L63" s="17" t="s">
        <v>16</v>
      </c>
      <c r="M63" s="24" t="s">
        <v>262</v>
      </c>
    </row>
    <row r="64" spans="1:13" s="11" customFormat="1" ht="25.5" x14ac:dyDescent="0.2">
      <c r="A64" s="3" t="s">
        <v>6</v>
      </c>
      <c r="B64" s="3" t="s">
        <v>4</v>
      </c>
      <c r="C64" s="4"/>
      <c r="D64" s="86"/>
      <c r="E64" s="86"/>
      <c r="F64" s="36" t="s">
        <v>81</v>
      </c>
      <c r="G64" s="37" t="s">
        <v>72</v>
      </c>
      <c r="H64" s="19">
        <v>114000</v>
      </c>
      <c r="I64" s="19">
        <v>114000</v>
      </c>
      <c r="J64" s="58">
        <v>113020</v>
      </c>
      <c r="K64" s="58">
        <f t="shared" si="6"/>
        <v>99.140350877192986</v>
      </c>
      <c r="L64" s="17" t="s">
        <v>18</v>
      </c>
      <c r="M64" s="24" t="s">
        <v>280</v>
      </c>
    </row>
    <row r="65" spans="1:13" s="11" customFormat="1" ht="38.25" x14ac:dyDescent="0.2">
      <c r="A65" s="3"/>
      <c r="B65" s="3"/>
      <c r="C65" s="4"/>
      <c r="D65" s="86"/>
      <c r="E65" s="86"/>
      <c r="F65" s="36" t="s">
        <v>208</v>
      </c>
      <c r="G65" s="37" t="s">
        <v>73</v>
      </c>
      <c r="H65" s="19">
        <v>10000</v>
      </c>
      <c r="I65" s="19">
        <v>10000</v>
      </c>
      <c r="J65" s="58">
        <v>5427.53</v>
      </c>
      <c r="K65" s="58">
        <f t="shared" si="6"/>
        <v>54.275299999999994</v>
      </c>
      <c r="L65" s="17" t="s">
        <v>19</v>
      </c>
      <c r="M65" s="24" t="s">
        <v>274</v>
      </c>
    </row>
    <row r="66" spans="1:13" s="11" customFormat="1" x14ac:dyDescent="0.2">
      <c r="A66" s="3"/>
      <c r="B66" s="3"/>
      <c r="C66" s="4"/>
      <c r="D66" s="86"/>
      <c r="E66" s="86"/>
      <c r="F66" s="36" t="s">
        <v>78</v>
      </c>
      <c r="G66" s="37" t="s">
        <v>235</v>
      </c>
      <c r="H66" s="19">
        <v>75000</v>
      </c>
      <c r="I66" s="19">
        <v>75000</v>
      </c>
      <c r="J66" s="58">
        <v>55000</v>
      </c>
      <c r="K66" s="58">
        <f t="shared" si="6"/>
        <v>73.333333333333329</v>
      </c>
      <c r="L66" s="17" t="s">
        <v>47</v>
      </c>
      <c r="M66" s="24" t="s">
        <v>261</v>
      </c>
    </row>
    <row r="67" spans="1:13" s="11" customFormat="1" x14ac:dyDescent="0.2">
      <c r="A67" s="3"/>
      <c r="B67" s="3"/>
      <c r="C67" s="4"/>
      <c r="D67" s="86"/>
      <c r="E67" s="86"/>
      <c r="F67" s="36" t="s">
        <v>236</v>
      </c>
      <c r="G67" s="37" t="s">
        <v>237</v>
      </c>
      <c r="H67" s="19">
        <v>20000</v>
      </c>
      <c r="I67" s="19">
        <v>20000</v>
      </c>
      <c r="J67" s="58">
        <v>0</v>
      </c>
      <c r="K67" s="58">
        <f t="shared" si="6"/>
        <v>0</v>
      </c>
      <c r="L67" s="17" t="s">
        <v>242</v>
      </c>
      <c r="M67" s="24" t="s">
        <v>275</v>
      </c>
    </row>
    <row r="68" spans="1:13" s="11" customFormat="1" x14ac:dyDescent="0.2">
      <c r="A68" s="3"/>
      <c r="B68" s="3"/>
      <c r="C68" s="4"/>
      <c r="D68" s="48"/>
      <c r="E68" s="48"/>
      <c r="F68" s="44"/>
      <c r="G68" s="45"/>
      <c r="H68" s="46"/>
      <c r="I68" s="46"/>
      <c r="J68" s="46"/>
      <c r="K68" s="46"/>
      <c r="L68" s="47"/>
      <c r="M68" s="62"/>
    </row>
    <row r="69" spans="1:13" s="11" customFormat="1" x14ac:dyDescent="0.2">
      <c r="A69" s="3"/>
      <c r="B69" s="3"/>
      <c r="C69" s="4"/>
      <c r="D69" s="48"/>
      <c r="E69" s="48"/>
      <c r="F69" s="44"/>
      <c r="G69" s="45"/>
      <c r="H69" s="46"/>
      <c r="I69" s="46"/>
      <c r="J69" s="46"/>
      <c r="K69" s="46"/>
      <c r="L69" s="47"/>
      <c r="M69" s="63"/>
    </row>
    <row r="70" spans="1:13" s="11" customFormat="1" x14ac:dyDescent="0.2">
      <c r="A70" s="3"/>
      <c r="B70" s="3"/>
      <c r="C70" s="4"/>
      <c r="D70" s="48"/>
      <c r="E70" s="48"/>
      <c r="F70" s="44"/>
      <c r="G70" s="45"/>
      <c r="H70" s="46"/>
      <c r="I70" s="46"/>
      <c r="J70" s="46"/>
      <c r="K70" s="46"/>
      <c r="L70" s="47"/>
      <c r="M70" s="63"/>
    </row>
    <row r="71" spans="1:13" s="11" customFormat="1" x14ac:dyDescent="0.2">
      <c r="A71" s="3"/>
      <c r="B71" s="3"/>
      <c r="C71" s="4"/>
      <c r="D71" s="48"/>
      <c r="E71" s="48"/>
      <c r="F71" s="44"/>
      <c r="G71" s="45"/>
      <c r="H71" s="46"/>
      <c r="I71" s="46"/>
      <c r="J71" s="46"/>
      <c r="K71" s="46"/>
      <c r="L71" s="47"/>
      <c r="M71" s="63"/>
    </row>
    <row r="72" spans="1:13" s="11" customFormat="1" x14ac:dyDescent="0.2">
      <c r="A72" s="3"/>
      <c r="B72" s="3"/>
      <c r="C72" s="4"/>
      <c r="D72" s="48"/>
      <c r="E72" s="48"/>
      <c r="F72" s="44"/>
      <c r="G72" s="45"/>
      <c r="H72" s="46"/>
      <c r="I72" s="46"/>
      <c r="J72" s="46"/>
      <c r="K72" s="46"/>
      <c r="L72" s="47"/>
      <c r="M72" s="63"/>
    </row>
    <row r="73" spans="1:13" s="11" customFormat="1" x14ac:dyDescent="0.2">
      <c r="A73" s="3"/>
      <c r="B73" s="3"/>
      <c r="C73" s="4"/>
      <c r="D73" s="48"/>
      <c r="E73" s="48"/>
      <c r="F73" s="44"/>
      <c r="G73" s="45"/>
      <c r="H73" s="46"/>
      <c r="I73" s="46"/>
      <c r="J73" s="46"/>
      <c r="K73" s="46"/>
      <c r="L73" s="47"/>
      <c r="M73" s="63"/>
    </row>
    <row r="74" spans="1:13" s="11" customFormat="1" x14ac:dyDescent="0.2">
      <c r="A74" s="3"/>
      <c r="B74" s="3"/>
      <c r="C74" s="4"/>
      <c r="D74" s="48"/>
      <c r="E74" s="48"/>
      <c r="F74" s="44"/>
      <c r="G74" s="45"/>
      <c r="H74" s="46"/>
      <c r="I74" s="46"/>
      <c r="J74" s="46"/>
      <c r="K74" s="46"/>
      <c r="L74" s="47"/>
      <c r="M74" s="63"/>
    </row>
    <row r="75" spans="1:13" s="11" customFormat="1" x14ac:dyDescent="0.2">
      <c r="A75" s="3"/>
      <c r="B75" s="3"/>
      <c r="C75" s="4"/>
      <c r="D75" s="48"/>
      <c r="E75" s="48"/>
      <c r="F75" s="44"/>
      <c r="G75" s="45"/>
      <c r="H75" s="46"/>
      <c r="I75" s="46"/>
      <c r="J75" s="46"/>
      <c r="K75" s="46"/>
      <c r="L75" s="47"/>
      <c r="M75" s="63"/>
    </row>
    <row r="76" spans="1:13" s="11" customFormat="1" x14ac:dyDescent="0.2">
      <c r="A76" s="3"/>
      <c r="B76" s="3"/>
      <c r="C76" s="4"/>
      <c r="D76" s="48"/>
      <c r="E76" s="48"/>
      <c r="F76" s="44"/>
      <c r="G76" s="45"/>
      <c r="H76" s="46"/>
      <c r="I76" s="46"/>
      <c r="J76" s="46"/>
      <c r="K76" s="46"/>
      <c r="L76" s="47"/>
      <c r="M76" s="63"/>
    </row>
    <row r="77" spans="1:13" s="11" customFormat="1" x14ac:dyDescent="0.2">
      <c r="A77" s="3"/>
      <c r="B77" s="3"/>
      <c r="C77" s="4"/>
      <c r="D77" s="48"/>
      <c r="E77" s="48"/>
      <c r="F77" s="44"/>
      <c r="G77" s="45"/>
      <c r="H77" s="46"/>
      <c r="I77" s="46"/>
      <c r="J77" s="46"/>
      <c r="K77" s="46"/>
      <c r="L77" s="47"/>
      <c r="M77" s="63"/>
    </row>
    <row r="78" spans="1:13" s="11" customFormat="1" x14ac:dyDescent="0.2">
      <c r="A78" s="3"/>
      <c r="B78" s="3"/>
      <c r="C78" s="4"/>
      <c r="D78" s="48"/>
      <c r="E78" s="48"/>
      <c r="F78" s="44"/>
      <c r="G78" s="45"/>
      <c r="H78" s="46"/>
      <c r="I78" s="46"/>
      <c r="J78" s="46"/>
      <c r="K78" s="46"/>
      <c r="L78" s="47"/>
      <c r="M78" s="63"/>
    </row>
    <row r="79" spans="1:13" s="11" customFormat="1" x14ac:dyDescent="0.2">
      <c r="A79" s="3"/>
      <c r="B79" s="3"/>
      <c r="C79" s="4"/>
      <c r="D79" s="48"/>
      <c r="E79" s="48"/>
      <c r="F79" s="44"/>
      <c r="G79" s="45"/>
      <c r="H79" s="46"/>
      <c r="I79" s="46"/>
      <c r="J79" s="46"/>
      <c r="K79" s="46"/>
      <c r="L79" s="47"/>
      <c r="M79" s="63"/>
    </row>
    <row r="80" spans="1:13" s="11" customFormat="1" x14ac:dyDescent="0.2">
      <c r="A80" s="3"/>
      <c r="B80" s="3"/>
      <c r="C80" s="4"/>
      <c r="D80" s="48"/>
      <c r="E80" s="48"/>
      <c r="F80" s="44"/>
      <c r="G80" s="45"/>
      <c r="H80" s="46"/>
      <c r="I80" s="46"/>
      <c r="J80" s="46"/>
      <c r="K80" s="46"/>
      <c r="L80" s="47"/>
      <c r="M80" s="63"/>
    </row>
    <row r="81" spans="1:13" s="11" customFormat="1" x14ac:dyDescent="0.2">
      <c r="A81" s="3"/>
      <c r="B81" s="3"/>
      <c r="C81" s="4"/>
      <c r="D81" s="48"/>
      <c r="E81" s="48"/>
      <c r="F81" s="44"/>
      <c r="G81" s="45"/>
      <c r="H81" s="46"/>
      <c r="I81" s="46"/>
      <c r="J81" s="46"/>
      <c r="K81" s="46"/>
      <c r="L81" s="47"/>
      <c r="M81" s="63"/>
    </row>
    <row r="82" spans="1:13" s="11" customFormat="1" x14ac:dyDescent="0.2">
      <c r="A82" s="3"/>
      <c r="B82" s="3"/>
      <c r="C82" s="4"/>
      <c r="D82" s="48"/>
      <c r="E82" s="48"/>
      <c r="F82" s="44"/>
      <c r="G82" s="45"/>
      <c r="H82" s="46"/>
      <c r="I82" s="46"/>
      <c r="J82" s="46"/>
      <c r="K82" s="46"/>
      <c r="L82" s="47"/>
      <c r="M82" s="63"/>
    </row>
    <row r="83" spans="1:13" s="11" customFormat="1" x14ac:dyDescent="0.2">
      <c r="A83" s="3"/>
      <c r="B83" s="3"/>
      <c r="C83" s="4"/>
      <c r="D83" s="48"/>
      <c r="E83" s="48"/>
      <c r="F83" s="44"/>
      <c r="G83" s="45"/>
      <c r="H83" s="46"/>
      <c r="I83" s="46"/>
      <c r="J83" s="46"/>
      <c r="K83" s="46"/>
      <c r="L83" s="47"/>
      <c r="M83" s="63"/>
    </row>
    <row r="84" spans="1:13" s="11" customFormat="1" x14ac:dyDescent="0.2">
      <c r="A84" s="3"/>
      <c r="B84" s="3"/>
      <c r="C84" s="4"/>
      <c r="D84" s="48"/>
      <c r="E84" s="48"/>
      <c r="F84" s="44"/>
      <c r="G84" s="45"/>
      <c r="H84" s="46"/>
      <c r="I84" s="46"/>
      <c r="J84" s="46"/>
      <c r="K84" s="46"/>
      <c r="L84" s="47"/>
      <c r="M84" s="63"/>
    </row>
    <row r="85" spans="1:13" s="11" customFormat="1" x14ac:dyDescent="0.2">
      <c r="A85" s="3"/>
      <c r="B85" s="3"/>
      <c r="C85" s="4"/>
      <c r="D85" s="48"/>
      <c r="E85" s="48"/>
      <c r="F85" s="44"/>
      <c r="G85" s="45"/>
      <c r="H85" s="46"/>
      <c r="I85" s="46"/>
      <c r="J85" s="46"/>
      <c r="K85" s="46"/>
      <c r="L85" s="47"/>
      <c r="M85" s="63"/>
    </row>
    <row r="86" spans="1:13" s="11" customFormat="1" x14ac:dyDescent="0.2">
      <c r="A86" s="3"/>
      <c r="B86" s="3"/>
      <c r="C86" s="4"/>
      <c r="D86" s="48"/>
      <c r="E86" s="48"/>
      <c r="F86" s="44"/>
      <c r="G86" s="45"/>
      <c r="H86" s="46"/>
      <c r="I86" s="46"/>
      <c r="J86" s="46"/>
      <c r="K86" s="46"/>
      <c r="L86" s="47"/>
      <c r="M86" s="64"/>
    </row>
    <row r="87" spans="1:13" s="11" customFormat="1" ht="30" customHeight="1" x14ac:dyDescent="0.2">
      <c r="A87" s="3" t="s">
        <v>6</v>
      </c>
      <c r="B87" s="3" t="s">
        <v>4</v>
      </c>
      <c r="C87" s="4"/>
      <c r="D87" s="75" t="s">
        <v>33</v>
      </c>
      <c r="E87" s="75" t="s">
        <v>37</v>
      </c>
      <c r="F87" s="29" t="s">
        <v>75</v>
      </c>
      <c r="G87" s="27" t="s">
        <v>180</v>
      </c>
      <c r="H87" s="30">
        <f>SUM(H88:H91)</f>
        <v>187000</v>
      </c>
      <c r="I87" s="30">
        <f t="shared" ref="I87:J87" si="11">SUM(I88:I91)</f>
        <v>187000</v>
      </c>
      <c r="J87" s="59">
        <f t="shared" si="11"/>
        <v>184630</v>
      </c>
      <c r="K87" s="59">
        <f>J87/H87*100</f>
        <v>98.732620320855617</v>
      </c>
      <c r="L87" s="22"/>
      <c r="M87" s="23"/>
    </row>
    <row r="88" spans="1:13" s="11" customFormat="1" ht="25.5" x14ac:dyDescent="0.2">
      <c r="A88" s="3" t="s">
        <v>6</v>
      </c>
      <c r="B88" s="3" t="s">
        <v>4</v>
      </c>
      <c r="C88" s="4"/>
      <c r="D88" s="73"/>
      <c r="E88" s="73"/>
      <c r="F88" s="17" t="s">
        <v>181</v>
      </c>
      <c r="G88" s="18" t="s">
        <v>182</v>
      </c>
      <c r="H88" s="19">
        <v>111000</v>
      </c>
      <c r="I88" s="19">
        <v>111000</v>
      </c>
      <c r="J88" s="58">
        <v>110125</v>
      </c>
      <c r="K88" s="58">
        <f t="shared" ref="K88:K115" si="12">J88/H88*100</f>
        <v>99.211711711711715</v>
      </c>
      <c r="L88" s="17" t="s">
        <v>48</v>
      </c>
      <c r="M88" s="21" t="s">
        <v>264</v>
      </c>
    </row>
    <row r="89" spans="1:13" s="11" customFormat="1" ht="18" customHeight="1" x14ac:dyDescent="0.2">
      <c r="A89" s="3"/>
      <c r="B89" s="3"/>
      <c r="C89" s="4"/>
      <c r="D89" s="73"/>
      <c r="E89" s="73"/>
      <c r="F89" s="17" t="s">
        <v>183</v>
      </c>
      <c r="G89" s="18" t="s">
        <v>128</v>
      </c>
      <c r="H89" s="19">
        <v>20000</v>
      </c>
      <c r="I89" s="19">
        <v>20000</v>
      </c>
      <c r="J89" s="58">
        <v>18750</v>
      </c>
      <c r="K89" s="58">
        <f t="shared" si="12"/>
        <v>93.75</v>
      </c>
      <c r="L89" s="17" t="s">
        <v>49</v>
      </c>
      <c r="M89" s="21" t="s">
        <v>129</v>
      </c>
    </row>
    <row r="90" spans="1:13" s="11" customFormat="1" ht="25.5" x14ac:dyDescent="0.2">
      <c r="A90" s="3"/>
      <c r="B90" s="3"/>
      <c r="C90" s="4"/>
      <c r="D90" s="73"/>
      <c r="E90" s="73"/>
      <c r="F90" s="17" t="s">
        <v>184</v>
      </c>
      <c r="G90" s="18" t="s">
        <v>185</v>
      </c>
      <c r="H90" s="19">
        <v>0</v>
      </c>
      <c r="I90" s="19">
        <v>0</v>
      </c>
      <c r="J90" s="58">
        <v>0</v>
      </c>
      <c r="K90" s="58">
        <v>0</v>
      </c>
      <c r="L90" s="17" t="s">
        <v>50</v>
      </c>
      <c r="M90" s="21" t="s">
        <v>265</v>
      </c>
    </row>
    <row r="91" spans="1:13" s="11" customFormat="1" ht="38.25" x14ac:dyDescent="0.2">
      <c r="A91" s="3"/>
      <c r="B91" s="3"/>
      <c r="C91" s="4"/>
      <c r="D91" s="73"/>
      <c r="E91" s="73"/>
      <c r="F91" s="17" t="s">
        <v>85</v>
      </c>
      <c r="G91" s="18" t="s">
        <v>186</v>
      </c>
      <c r="H91" s="19">
        <v>56000</v>
      </c>
      <c r="I91" s="19">
        <v>56000</v>
      </c>
      <c r="J91" s="58">
        <v>55755</v>
      </c>
      <c r="K91" s="58">
        <f t="shared" si="12"/>
        <v>99.5625</v>
      </c>
      <c r="L91" s="17" t="s">
        <v>51</v>
      </c>
      <c r="M91" s="21" t="s">
        <v>266</v>
      </c>
    </row>
    <row r="92" spans="1:13" s="11" customFormat="1" ht="15" x14ac:dyDescent="0.2">
      <c r="A92" s="3" t="s">
        <v>6</v>
      </c>
      <c r="B92" s="3" t="s">
        <v>4</v>
      </c>
      <c r="C92" s="4"/>
      <c r="D92" s="73"/>
      <c r="E92" s="73" t="s">
        <v>38</v>
      </c>
      <c r="F92" s="29" t="s">
        <v>64</v>
      </c>
      <c r="G92" s="27" t="s">
        <v>194</v>
      </c>
      <c r="H92" s="30">
        <f>SUM(H93:H93)</f>
        <v>100000</v>
      </c>
      <c r="I92" s="30">
        <f t="shared" ref="I92:J92" si="13">SUM(I93:I93)</f>
        <v>100000</v>
      </c>
      <c r="J92" s="59">
        <f t="shared" si="13"/>
        <v>100000</v>
      </c>
      <c r="K92" s="59">
        <f>J92/H92*100</f>
        <v>100</v>
      </c>
      <c r="L92" s="22"/>
      <c r="M92" s="23"/>
    </row>
    <row r="93" spans="1:13" s="11" customFormat="1" ht="51" x14ac:dyDescent="0.2">
      <c r="A93" s="3"/>
      <c r="B93" s="3"/>
      <c r="C93" s="4"/>
      <c r="D93" s="73"/>
      <c r="E93" s="73"/>
      <c r="F93" s="17" t="s">
        <v>187</v>
      </c>
      <c r="G93" s="18" t="s">
        <v>188</v>
      </c>
      <c r="H93" s="19">
        <v>100000</v>
      </c>
      <c r="I93" s="19">
        <v>100000</v>
      </c>
      <c r="J93" s="58">
        <v>100000</v>
      </c>
      <c r="K93" s="58">
        <f t="shared" si="12"/>
        <v>100</v>
      </c>
      <c r="L93" s="17" t="s">
        <v>52</v>
      </c>
      <c r="M93" s="21" t="s">
        <v>267</v>
      </c>
    </row>
    <row r="94" spans="1:13" s="11" customFormat="1" ht="15" x14ac:dyDescent="0.2">
      <c r="A94" s="3"/>
      <c r="B94" s="3"/>
      <c r="C94" s="4"/>
      <c r="D94" s="73"/>
      <c r="E94" s="73"/>
      <c r="F94" s="29" t="s">
        <v>189</v>
      </c>
      <c r="G94" s="27" t="s">
        <v>195</v>
      </c>
      <c r="H94" s="30">
        <f>SUM(H95)</f>
        <v>100000</v>
      </c>
      <c r="I94" s="30">
        <f t="shared" ref="I94:J94" si="14">SUM(I95)</f>
        <v>100000</v>
      </c>
      <c r="J94" s="59">
        <f t="shared" si="14"/>
        <v>100000</v>
      </c>
      <c r="K94" s="59">
        <f>J94/H94*100</f>
        <v>100</v>
      </c>
      <c r="L94" s="17"/>
      <c r="M94" s="21"/>
    </row>
    <row r="95" spans="1:13" s="11" customFormat="1" ht="25.5" x14ac:dyDescent="0.2">
      <c r="A95" s="3" t="s">
        <v>6</v>
      </c>
      <c r="B95" s="3" t="s">
        <v>4</v>
      </c>
      <c r="C95" s="4"/>
      <c r="D95" s="73"/>
      <c r="E95" s="73"/>
      <c r="F95" s="17" t="s">
        <v>78</v>
      </c>
      <c r="G95" s="18" t="s">
        <v>79</v>
      </c>
      <c r="H95" s="19">
        <v>100000</v>
      </c>
      <c r="I95" s="19">
        <v>100000</v>
      </c>
      <c r="J95" s="58">
        <v>100000</v>
      </c>
      <c r="K95" s="58">
        <f t="shared" si="12"/>
        <v>100</v>
      </c>
      <c r="L95" s="17" t="s">
        <v>53</v>
      </c>
      <c r="M95" s="21" t="s">
        <v>268</v>
      </c>
    </row>
    <row r="96" spans="1:13" s="11" customFormat="1" ht="30" x14ac:dyDescent="0.2">
      <c r="A96" s="3" t="s">
        <v>6</v>
      </c>
      <c r="B96" s="3" t="s">
        <v>4</v>
      </c>
      <c r="C96" s="4"/>
      <c r="D96" s="73"/>
      <c r="E96" s="75" t="s">
        <v>254</v>
      </c>
      <c r="F96" s="29" t="s">
        <v>21</v>
      </c>
      <c r="G96" s="27" t="s">
        <v>209</v>
      </c>
      <c r="H96" s="30">
        <f>SUM(H97:H99)</f>
        <v>170150</v>
      </c>
      <c r="I96" s="30">
        <f t="shared" ref="I96:J96" si="15">SUM(I97:I99)</f>
        <v>170150</v>
      </c>
      <c r="J96" s="59">
        <f t="shared" si="15"/>
        <v>149123.20000000001</v>
      </c>
      <c r="K96" s="59">
        <f>J96/H96*100</f>
        <v>87.642198060534824</v>
      </c>
      <c r="L96" s="22"/>
      <c r="M96" s="25"/>
    </row>
    <row r="97" spans="1:13" s="11" customFormat="1" x14ac:dyDescent="0.2">
      <c r="A97" s="3" t="s">
        <v>6</v>
      </c>
      <c r="B97" s="3" t="s">
        <v>4</v>
      </c>
      <c r="C97" s="4"/>
      <c r="D97" s="73"/>
      <c r="E97" s="73"/>
      <c r="F97" s="17" t="s">
        <v>70</v>
      </c>
      <c r="G97" s="18" t="s">
        <v>210</v>
      </c>
      <c r="H97" s="19">
        <v>135150</v>
      </c>
      <c r="I97" s="19">
        <v>135150</v>
      </c>
      <c r="J97" s="58">
        <v>122150</v>
      </c>
      <c r="K97" s="58">
        <f t="shared" si="12"/>
        <v>90.381058083610796</v>
      </c>
      <c r="L97" s="17" t="s">
        <v>54</v>
      </c>
      <c r="M97" s="26" t="s">
        <v>31</v>
      </c>
    </row>
    <row r="98" spans="1:13" s="11" customFormat="1" x14ac:dyDescent="0.2">
      <c r="A98" s="3"/>
      <c r="B98" s="3"/>
      <c r="C98" s="4"/>
      <c r="D98" s="73"/>
      <c r="E98" s="73"/>
      <c r="F98" s="17" t="s">
        <v>71</v>
      </c>
      <c r="G98" s="18" t="s">
        <v>211</v>
      </c>
      <c r="H98" s="19">
        <v>20000</v>
      </c>
      <c r="I98" s="19">
        <v>20000</v>
      </c>
      <c r="J98" s="58">
        <v>16966.63</v>
      </c>
      <c r="K98" s="58">
        <f t="shared" si="12"/>
        <v>84.833150000000003</v>
      </c>
      <c r="L98" s="17" t="s">
        <v>55</v>
      </c>
      <c r="M98" s="26" t="s">
        <v>212</v>
      </c>
    </row>
    <row r="99" spans="1:13" s="11" customFormat="1" x14ac:dyDescent="0.2">
      <c r="A99" s="3"/>
      <c r="B99" s="3"/>
      <c r="C99" s="4"/>
      <c r="D99" s="73"/>
      <c r="E99" s="73"/>
      <c r="F99" s="17" t="s">
        <v>238</v>
      </c>
      <c r="G99" s="18" t="s">
        <v>239</v>
      </c>
      <c r="H99" s="19">
        <v>15000</v>
      </c>
      <c r="I99" s="19">
        <v>15000</v>
      </c>
      <c r="J99" s="58">
        <v>10006.57</v>
      </c>
      <c r="K99" s="58">
        <f t="shared" si="12"/>
        <v>66.710466666666662</v>
      </c>
      <c r="L99" s="17"/>
      <c r="M99" s="26" t="s">
        <v>240</v>
      </c>
    </row>
    <row r="100" spans="1:13" s="11" customFormat="1" ht="15" x14ac:dyDescent="0.2">
      <c r="A100" s="3" t="s">
        <v>6</v>
      </c>
      <c r="B100" s="3" t="s">
        <v>4</v>
      </c>
      <c r="C100" s="4"/>
      <c r="D100" s="73"/>
      <c r="E100" s="73"/>
      <c r="F100" s="29" t="s">
        <v>80</v>
      </c>
      <c r="G100" s="27" t="s">
        <v>193</v>
      </c>
      <c r="H100" s="30">
        <f>SUM(H101:H101)</f>
        <v>150000</v>
      </c>
      <c r="I100" s="30">
        <f t="shared" ref="I100:J100" si="16">SUM(I101:I101)</f>
        <v>150000</v>
      </c>
      <c r="J100" s="59">
        <f t="shared" si="16"/>
        <v>125000</v>
      </c>
      <c r="K100" s="59">
        <f>J100/H100*100</f>
        <v>83.333333333333343</v>
      </c>
      <c r="L100" s="22"/>
      <c r="M100" s="25"/>
    </row>
    <row r="101" spans="1:13" s="11" customFormat="1" ht="38.25" x14ac:dyDescent="0.2">
      <c r="A101" s="3"/>
      <c r="B101" s="3"/>
      <c r="C101" s="4"/>
      <c r="D101" s="73"/>
      <c r="E101" s="73"/>
      <c r="F101" s="17" t="s">
        <v>191</v>
      </c>
      <c r="G101" s="18" t="s">
        <v>192</v>
      </c>
      <c r="H101" s="19">
        <v>150000</v>
      </c>
      <c r="I101" s="19">
        <v>150000</v>
      </c>
      <c r="J101" s="58">
        <v>125000</v>
      </c>
      <c r="K101" s="58">
        <f t="shared" si="12"/>
        <v>83.333333333333343</v>
      </c>
      <c r="L101" s="17" t="s">
        <v>56</v>
      </c>
      <c r="M101" s="20" t="s">
        <v>269</v>
      </c>
    </row>
    <row r="102" spans="1:13" s="11" customFormat="1" ht="30" x14ac:dyDescent="0.2">
      <c r="A102" s="3"/>
      <c r="B102" s="3"/>
      <c r="C102" s="4"/>
      <c r="D102" s="73"/>
      <c r="E102" s="73"/>
      <c r="F102" s="29" t="s">
        <v>66</v>
      </c>
      <c r="G102" s="28" t="s">
        <v>161</v>
      </c>
      <c r="H102" s="30">
        <f>SUM(H103:H105)</f>
        <v>238000</v>
      </c>
      <c r="I102" s="30">
        <f t="shared" ref="I102:J102" si="17">SUM(I103:I105)</f>
        <v>238000</v>
      </c>
      <c r="J102" s="59">
        <f t="shared" si="17"/>
        <v>199650</v>
      </c>
      <c r="K102" s="59">
        <f>J102/H102*100</f>
        <v>83.886554621848745</v>
      </c>
      <c r="L102" s="15"/>
      <c r="M102" s="16"/>
    </row>
    <row r="103" spans="1:13" s="11" customFormat="1" ht="38.25" x14ac:dyDescent="0.2">
      <c r="A103" s="3"/>
      <c r="B103" s="3"/>
      <c r="C103" s="4"/>
      <c r="D103" s="73"/>
      <c r="E103" s="73"/>
      <c r="F103" s="17" t="s">
        <v>162</v>
      </c>
      <c r="G103" s="18" t="s">
        <v>89</v>
      </c>
      <c r="H103" s="19">
        <v>215000</v>
      </c>
      <c r="I103" s="19">
        <v>215000</v>
      </c>
      <c r="J103" s="58">
        <v>180000</v>
      </c>
      <c r="K103" s="58">
        <f t="shared" si="12"/>
        <v>83.720930232558146</v>
      </c>
      <c r="L103" s="17" t="s">
        <v>57</v>
      </c>
      <c r="M103" s="21" t="s">
        <v>270</v>
      </c>
    </row>
    <row r="104" spans="1:13" s="11" customFormat="1" ht="25.5" x14ac:dyDescent="0.2">
      <c r="A104" s="3"/>
      <c r="B104" s="3"/>
      <c r="C104" s="4"/>
      <c r="D104" s="73"/>
      <c r="E104" s="73"/>
      <c r="F104" s="17" t="s">
        <v>163</v>
      </c>
      <c r="G104" s="18" t="s">
        <v>164</v>
      </c>
      <c r="H104" s="19">
        <v>22000</v>
      </c>
      <c r="I104" s="19">
        <v>22000</v>
      </c>
      <c r="J104" s="58">
        <v>19400</v>
      </c>
      <c r="K104" s="58">
        <f t="shared" si="12"/>
        <v>88.181818181818187</v>
      </c>
      <c r="L104" s="17" t="s">
        <v>58</v>
      </c>
      <c r="M104" s="21" t="s">
        <v>165</v>
      </c>
    </row>
    <row r="105" spans="1:13" s="11" customFormat="1" ht="25.5" x14ac:dyDescent="0.2">
      <c r="A105" s="3"/>
      <c r="B105" s="3"/>
      <c r="C105" s="4"/>
      <c r="D105" s="73"/>
      <c r="E105" s="73"/>
      <c r="F105" s="17" t="s">
        <v>166</v>
      </c>
      <c r="G105" s="18" t="s">
        <v>92</v>
      </c>
      <c r="H105" s="19">
        <v>1000</v>
      </c>
      <c r="I105" s="19">
        <v>1000</v>
      </c>
      <c r="J105" s="58">
        <v>250</v>
      </c>
      <c r="K105" s="58">
        <f t="shared" si="12"/>
        <v>25</v>
      </c>
      <c r="L105" s="17" t="s">
        <v>59</v>
      </c>
      <c r="M105" s="21" t="s">
        <v>167</v>
      </c>
    </row>
    <row r="106" spans="1:13" s="11" customFormat="1" ht="30" x14ac:dyDescent="0.2">
      <c r="A106" s="3"/>
      <c r="B106" s="3"/>
      <c r="C106" s="4"/>
      <c r="D106" s="73"/>
      <c r="E106" s="73"/>
      <c r="F106" s="29" t="s">
        <v>17</v>
      </c>
      <c r="G106" s="28" t="s">
        <v>196</v>
      </c>
      <c r="H106" s="30">
        <f>SUM(H107:H110)</f>
        <v>70000</v>
      </c>
      <c r="I106" s="30">
        <f t="shared" ref="I106:J106" si="18">SUM(I107:I110)</f>
        <v>70000</v>
      </c>
      <c r="J106" s="59">
        <f t="shared" si="18"/>
        <v>60000</v>
      </c>
      <c r="K106" s="59">
        <f>J106/H106*100</f>
        <v>85.714285714285708</v>
      </c>
      <c r="L106" s="17"/>
      <c r="M106" s="21"/>
    </row>
    <row r="107" spans="1:13" s="11" customFormat="1" ht="25.5" x14ac:dyDescent="0.2">
      <c r="A107" s="3"/>
      <c r="B107" s="3"/>
      <c r="C107" s="4"/>
      <c r="D107" s="73"/>
      <c r="E107" s="73"/>
      <c r="F107" s="17" t="s">
        <v>82</v>
      </c>
      <c r="G107" s="18" t="s">
        <v>197</v>
      </c>
      <c r="H107" s="19">
        <v>30000</v>
      </c>
      <c r="I107" s="19">
        <v>30000</v>
      </c>
      <c r="J107" s="58">
        <v>30000</v>
      </c>
      <c r="K107" s="58">
        <f t="shared" si="12"/>
        <v>100</v>
      </c>
      <c r="L107" s="17" t="s">
        <v>60</v>
      </c>
      <c r="M107" s="21" t="s">
        <v>271</v>
      </c>
    </row>
    <row r="108" spans="1:13" s="11" customFormat="1" ht="38.25" x14ac:dyDescent="0.2">
      <c r="A108" s="3"/>
      <c r="B108" s="3"/>
      <c r="C108" s="4"/>
      <c r="D108" s="73"/>
      <c r="E108" s="73"/>
      <c r="F108" s="17" t="s">
        <v>76</v>
      </c>
      <c r="G108" s="18" t="s">
        <v>198</v>
      </c>
      <c r="H108" s="19">
        <v>15000</v>
      </c>
      <c r="I108" s="19">
        <v>15000</v>
      </c>
      <c r="J108" s="58">
        <v>14500</v>
      </c>
      <c r="K108" s="58">
        <f t="shared" si="12"/>
        <v>96.666666666666671</v>
      </c>
      <c r="L108" s="17" t="s">
        <v>61</v>
      </c>
      <c r="M108" s="21" t="s">
        <v>272</v>
      </c>
    </row>
    <row r="109" spans="1:13" s="11" customFormat="1" x14ac:dyDescent="0.2">
      <c r="A109" s="3"/>
      <c r="B109" s="3"/>
      <c r="C109" s="4"/>
      <c r="D109" s="73"/>
      <c r="E109" s="73"/>
      <c r="F109" s="17" t="s">
        <v>199</v>
      </c>
      <c r="G109" s="18" t="s">
        <v>200</v>
      </c>
      <c r="H109" s="19">
        <v>10000</v>
      </c>
      <c r="I109" s="19">
        <v>10000</v>
      </c>
      <c r="J109" s="58">
        <v>10000</v>
      </c>
      <c r="K109" s="58">
        <f t="shared" si="12"/>
        <v>100</v>
      </c>
      <c r="L109" s="17" t="s">
        <v>62</v>
      </c>
      <c r="M109" s="21" t="s">
        <v>228</v>
      </c>
    </row>
    <row r="110" spans="1:13" s="11" customFormat="1" x14ac:dyDescent="0.2">
      <c r="A110" s="3"/>
      <c r="B110" s="3"/>
      <c r="C110" s="4"/>
      <c r="D110" s="73"/>
      <c r="E110" s="73"/>
      <c r="F110" s="17" t="s">
        <v>77</v>
      </c>
      <c r="G110" s="18" t="s">
        <v>201</v>
      </c>
      <c r="H110" s="19">
        <v>15000</v>
      </c>
      <c r="I110" s="19">
        <v>15000</v>
      </c>
      <c r="J110" s="58">
        <v>5500</v>
      </c>
      <c r="K110" s="58">
        <f t="shared" si="12"/>
        <v>36.666666666666664</v>
      </c>
      <c r="L110" s="17" t="s">
        <v>63</v>
      </c>
      <c r="M110" s="21" t="s">
        <v>227</v>
      </c>
    </row>
    <row r="111" spans="1:13" s="11" customFormat="1" ht="30" x14ac:dyDescent="0.2">
      <c r="A111" s="3"/>
      <c r="B111" s="3"/>
      <c r="C111" s="4"/>
      <c r="D111" s="73"/>
      <c r="E111" s="73"/>
      <c r="F111" s="29" t="s">
        <v>202</v>
      </c>
      <c r="G111" s="28" t="s">
        <v>203</v>
      </c>
      <c r="H111" s="30">
        <f>SUM(H112)</f>
        <v>15000</v>
      </c>
      <c r="I111" s="30">
        <f t="shared" ref="I111:J111" si="19">SUM(I112)</f>
        <v>15000</v>
      </c>
      <c r="J111" s="59">
        <f t="shared" si="19"/>
        <v>13075.41</v>
      </c>
      <c r="K111" s="59">
        <f>J111/H111*100</f>
        <v>87.169399999999996</v>
      </c>
      <c r="L111" s="17"/>
      <c r="M111" s="21"/>
    </row>
    <row r="112" spans="1:13" s="11" customFormat="1" ht="25.5" x14ac:dyDescent="0.2">
      <c r="A112" s="3"/>
      <c r="B112" s="3"/>
      <c r="C112" s="4"/>
      <c r="D112" s="73"/>
      <c r="E112" s="73"/>
      <c r="F112" s="17" t="s">
        <v>82</v>
      </c>
      <c r="G112" s="18" t="s">
        <v>204</v>
      </c>
      <c r="H112" s="19">
        <v>15000</v>
      </c>
      <c r="I112" s="19">
        <v>15000</v>
      </c>
      <c r="J112" s="58">
        <v>13075.41</v>
      </c>
      <c r="K112" s="58">
        <f t="shared" si="12"/>
        <v>87.169399999999996</v>
      </c>
      <c r="L112" s="17" t="s">
        <v>245</v>
      </c>
      <c r="M112" s="21" t="s">
        <v>273</v>
      </c>
    </row>
    <row r="113" spans="3:15" ht="13.5" customHeight="1" x14ac:dyDescent="0.2">
      <c r="D113" s="73"/>
      <c r="E113" s="73"/>
      <c r="F113" s="29" t="s">
        <v>223</v>
      </c>
      <c r="G113" s="27" t="s">
        <v>224</v>
      </c>
      <c r="H113" s="30">
        <f>SUM(H114:H114)</f>
        <v>9000</v>
      </c>
      <c r="I113" s="30">
        <f t="shared" ref="I113:J113" si="20">SUM(I114:I114)</f>
        <v>9000</v>
      </c>
      <c r="J113" s="59">
        <f t="shared" si="20"/>
        <v>4800</v>
      </c>
      <c r="K113" s="59">
        <f>J113/H113*100</f>
        <v>53.333333333333336</v>
      </c>
      <c r="L113" s="17"/>
      <c r="M113" s="20"/>
    </row>
    <row r="114" spans="3:15" ht="42.75" customHeight="1" x14ac:dyDescent="0.2">
      <c r="D114" s="81"/>
      <c r="E114" s="73"/>
      <c r="F114" s="17" t="s">
        <v>97</v>
      </c>
      <c r="G114" s="18" t="s">
        <v>225</v>
      </c>
      <c r="H114" s="19">
        <v>9000</v>
      </c>
      <c r="I114" s="19">
        <v>9000</v>
      </c>
      <c r="J114" s="58">
        <v>4800</v>
      </c>
      <c r="K114" s="58">
        <f t="shared" si="12"/>
        <v>53.333333333333336</v>
      </c>
      <c r="L114" s="17" t="s">
        <v>233</v>
      </c>
      <c r="M114" s="21" t="s">
        <v>226</v>
      </c>
    </row>
    <row r="115" spans="3:15" s="66" customFormat="1" ht="15.75" x14ac:dyDescent="0.25">
      <c r="C115" s="65"/>
      <c r="D115" s="79" t="s">
        <v>23</v>
      </c>
      <c r="E115" s="80"/>
      <c r="F115" s="67"/>
      <c r="G115" s="67"/>
      <c r="H115" s="68">
        <f>H12+H14+H19+H26+H29+H44+H50+H54+H58+H61+H87+H92+H94+H96+H100+H102+H106+H111+H113</f>
        <v>6000000</v>
      </c>
      <c r="I115" s="68">
        <f>I12+I14+I19+I26+I29+I44+I50+I54+I58+I61+I87+I92+I94+I96+I100+I102+I106+I111+I113</f>
        <v>6000000</v>
      </c>
      <c r="J115" s="69">
        <f>J12+J14+J19+J26+J29+J44+J50+J54+J58+J61+J87+J92+J94+J96+J100+J102+J106+J111+J113</f>
        <v>5478593.3600000003</v>
      </c>
      <c r="K115" s="70">
        <f t="shared" si="12"/>
        <v>91.309889333333345</v>
      </c>
      <c r="L115" s="71"/>
      <c r="M115" s="72"/>
    </row>
    <row r="117" spans="3:15" ht="26.25" customHeight="1" x14ac:dyDescent="0.2">
      <c r="D117" s="88" t="s">
        <v>231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43"/>
      <c r="O117" s="43"/>
    </row>
    <row r="118" spans="3:15" x14ac:dyDescent="0.2">
      <c r="D118" s="82" t="s">
        <v>283</v>
      </c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38"/>
    </row>
    <row r="119" spans="3:15" x14ac:dyDescent="0.2">
      <c r="D119" s="82" t="s">
        <v>281</v>
      </c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38"/>
    </row>
    <row r="120" spans="3:15" x14ac:dyDescent="0.2">
      <c r="D120" s="83" t="s">
        <v>282</v>
      </c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38"/>
    </row>
    <row r="121" spans="3:15" ht="12.75" customHeight="1" x14ac:dyDescent="0.2">
      <c r="E121" s="41"/>
      <c r="F121" s="41"/>
      <c r="G121" s="41"/>
      <c r="H121" s="41"/>
      <c r="I121" s="41"/>
      <c r="J121" s="41"/>
      <c r="K121" s="41"/>
      <c r="L121" s="41"/>
      <c r="M121" s="42" t="s">
        <v>125</v>
      </c>
      <c r="N121" s="41"/>
      <c r="O121" s="41"/>
    </row>
    <row r="122" spans="3:15" x14ac:dyDescent="0.2">
      <c r="D122" s="38"/>
      <c r="E122" s="38"/>
      <c r="F122" s="38"/>
      <c r="G122" s="38"/>
      <c r="H122" s="38"/>
      <c r="I122" s="38"/>
      <c r="J122" s="38"/>
      <c r="K122" s="38"/>
      <c r="L122" s="38"/>
      <c r="N122" s="38"/>
      <c r="O122" s="38"/>
    </row>
    <row r="123" spans="3:15" x14ac:dyDescent="0.2">
      <c r="D123" s="38"/>
      <c r="E123" s="41"/>
      <c r="F123" s="41"/>
      <c r="G123" s="41"/>
      <c r="H123" s="41"/>
      <c r="I123" s="41"/>
      <c r="J123" s="41"/>
      <c r="K123" s="41"/>
      <c r="L123" s="41"/>
      <c r="M123" s="50" t="s">
        <v>232</v>
      </c>
      <c r="N123" s="41"/>
      <c r="O123" s="41"/>
    </row>
    <row r="124" spans="3:15" x14ac:dyDescent="0.2">
      <c r="D124" s="43" t="s">
        <v>126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</row>
    <row r="125" spans="3:15" x14ac:dyDescent="0.2">
      <c r="D125" s="61" t="s">
        <v>247</v>
      </c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3:15" x14ac:dyDescent="0.2">
      <c r="D126" s="61" t="s">
        <v>248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3:15" x14ac:dyDescent="0.2">
      <c r="D127" s="61" t="s">
        <v>249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</sheetData>
  <mergeCells count="24">
    <mergeCell ref="D118:N118"/>
    <mergeCell ref="D119:N119"/>
    <mergeCell ref="D120:N120"/>
    <mergeCell ref="E1:H3"/>
    <mergeCell ref="D9:M9"/>
    <mergeCell ref="E87:E91"/>
    <mergeCell ref="E61:E67"/>
    <mergeCell ref="D87:D114"/>
    <mergeCell ref="D61:D67"/>
    <mergeCell ref="E96:E114"/>
    <mergeCell ref="D7:E7"/>
    <mergeCell ref="D117:M117"/>
    <mergeCell ref="D4:E4"/>
    <mergeCell ref="D5:E5"/>
    <mergeCell ref="D6:E6"/>
    <mergeCell ref="D12:D13"/>
    <mergeCell ref="E92:E95"/>
    <mergeCell ref="L11:M11"/>
    <mergeCell ref="D14:D30"/>
    <mergeCell ref="D44:D60"/>
    <mergeCell ref="D115:E115"/>
    <mergeCell ref="E26:E30"/>
    <mergeCell ref="E14:E25"/>
    <mergeCell ref="E44:E60"/>
  </mergeCells>
  <phoneticPr fontId="0" type="noConversion"/>
  <pageMargins left="0.19685039370078741" right="0.19685039370078741" top="0.23622047244094491" bottom="0.19685039370078741" header="0.19685039370078741" footer="0"/>
  <pageSetup paperSize="9" scale="65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PRP Novo final</vt:lpstr>
      <vt:lpstr>'PRP Novo final'!Print_Titles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proce</cp:lastModifiedBy>
  <cp:lastPrinted>2018-03-21T13:46:56Z</cp:lastPrinted>
  <dcterms:created xsi:type="dcterms:W3CDTF">2013-10-11T18:13:55Z</dcterms:created>
  <dcterms:modified xsi:type="dcterms:W3CDTF">2018-03-29T11:28:31Z</dcterms:modified>
</cp:coreProperties>
</file>